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nas01\shichoson\06 財政係\40決算統計\05財政状況資料集\R1財政状況資料集\03 市町村→県\"/>
    </mc:Choice>
  </mc:AlternateContent>
  <bookViews>
    <workbookView xWindow="1605" yWindow="7965" windowWidth="15360" windowHeight="7620" tabRatio="8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L102" i="12"/>
  <c r="CW102" i="12"/>
  <c r="CR102" i="12"/>
  <c r="AU88" i="12"/>
  <c r="AP88" i="12"/>
  <c r="AP23" i="12"/>
  <c r="AA23" i="12"/>
  <c r="AF70" i="12" l="1"/>
  <c r="AA71" i="12"/>
  <c r="AF71" i="12" s="1"/>
  <c r="AA72" i="12"/>
  <c r="AF72" i="12" s="1"/>
  <c r="AA69" i="12"/>
  <c r="AF69" i="12" s="1"/>
  <c r="AA68" i="12"/>
  <c r="AF68" i="12" s="1"/>
  <c r="AF88" i="12" s="1"/>
  <c r="AA34" i="12" l="1"/>
  <c r="AA32" i="12"/>
  <c r="AA31" i="12"/>
  <c r="AA30" i="12"/>
  <c r="AA29" i="12"/>
  <c r="AA28" i="12"/>
  <c r="AU63" i="12"/>
  <c r="AP63" i="12"/>
  <c r="AA9" i="12"/>
  <c r="AA8" i="12"/>
  <c r="AA7" i="12"/>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BE37" i="10"/>
  <c r="AM37" i="10"/>
  <c r="U37" i="10"/>
  <c r="C37" i="10"/>
  <c r="BE36" i="10"/>
  <c r="BE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l="1"/>
  <c r="U35" i="10" l="1"/>
  <c r="U36" i="10" l="1"/>
  <c r="AM34" i="10" l="1"/>
  <c r="AM35" i="10" l="1"/>
  <c r="AM36" i="10" s="1"/>
  <c r="BE34" i="10" s="1"/>
  <c r="BW34" i="10"/>
  <c r="BW35" i="10" s="1"/>
  <c r="BW36" i="10" s="1"/>
  <c r="BW37" i="10" s="1"/>
  <c r="BW38" i="10" s="1"/>
  <c r="CO34" i="10" l="1"/>
  <c r="CO35" i="10" s="1"/>
  <c r="CO36" i="10" s="1"/>
  <c r="CO37" i="10" s="1"/>
</calcChain>
</file>

<file path=xl/sharedStrings.xml><?xml version="1.0" encoding="utf-8"?>
<sst xmlns="http://schemas.openxmlformats.org/spreadsheetml/2006/main" count="1065" uniqueCount="609">
  <si>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</si>
  <si>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</si>
  <si>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</si>
  <si>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</si>
  <si>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</si>
  <si>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</si>
  <si>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</si>
  <si>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</si>
  <si>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</si>
  <si>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</si>
  <si>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</si>
  <si>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</si>
  <si>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</si>
  <si>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</si>
  <si>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</si>
  <si>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</si>
  <si>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</si>
  <si>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</si>
  <si>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</si>
  <si>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</si>
  <si>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</si>
  <si>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</si>
  <si>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</si>
  <si>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</si>
  <si>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</si>
  <si>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</si>
  <si>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</si>
  <si>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</si>
  <si>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</si>
  <si>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</si>
  <si>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</si>
  <si>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</si>
  <si>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</si>
  <si>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</si>
  <si>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</si>
  <si>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</si>
  <si>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</si>
  <si>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</si>
  <si>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</si>
  <si>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</si>
  <si>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</si>
  <si>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</si>
  <si>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</si>
  <si>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</si>
  <si>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</si>
  <si>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</si>
  <si>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</si>
  <si>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</si>
  <si>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</si>
  <si>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</si>
  <si>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</si>
  <si>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</si>
  <si>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</si>
  <si>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</si>
  <si>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</si>
  <si>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</si>
  <si>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</si>
  <si>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</si>
  <si>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</si>
  <si>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</si>
  <si>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</si>
  <si>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</si>
  <si>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</si>
  <si>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</si>
  <si>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</si>
  <si>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</si>
  <si>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</si>
  <si>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</si>
  <si>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</si>
  <si>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</si>
  <si>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</si>
  <si>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</si>
  <si>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</si>
  <si>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</si>
  <si>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</si>
  <si>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</si>
  <si>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</si>
  <si>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</si>
  <si>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</si>
  <si>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</si>
  <si>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</si>
  <si>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</si>
  <si>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</si>
  <si>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</si>
  <si>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</si>
  <si>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</si>
  <si>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</si>
  <si>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</si>
  <si>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</si>
  <si>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</si>
  <si>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</si>
  <si>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</si>
  <si>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</si>
  <si>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</si>
  <si>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</si>
  <si>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</si>
  <si>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</si>
  <si>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</si>
  <si>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天童市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</si>
  <si>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</si>
  <si>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</si>
  <si>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</si>
  <si>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</si>
  <si>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</si>
  <si>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</si>
  <si>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</si>
  <si>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</si>
  <si>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</si>
  <si>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</si>
  <si>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</si>
  <si>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</si>
  <si>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</si>
  <si>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</si>
  <si>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</si>
  <si>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</si>
  <si>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</si>
  <si>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</si>
  <si>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</si>
  <si>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</si>
  <si>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</si>
  <si>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</si>
  <si>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</si>
  <si>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</si>
  <si>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</si>
  <si>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</si>
  <si>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</si>
  <si>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</si>
  <si>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</si>
  <si>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</si>
  <si>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</si>
  <si>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</si>
  <si>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</si>
  <si>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</si>
  <si>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</si>
  <si>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</si>
  <si>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</si>
  <si>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</si>
  <si>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</si>
  <si>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</si>
  <si>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</si>
  <si>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</si>
  <si>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</si>
  <si>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</si>
  <si>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</si>
  <si>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</si>
  <si>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</si>
  <si>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</si>
  <si>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</si>
  <si>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</si>
  <si>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</si>
  <si>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</si>
  <si>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</si>
  <si>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</si>
  <si>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</si>
  <si>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</si>
  <si>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</si>
  <si>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</si>
  <si>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</si>
  <si>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</si>
  <si>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</si>
  <si>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</si>
  <si>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</si>
  <si>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</si>
  <si>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</si>
  <si>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</si>
  <si>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</si>
  <si>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</si>
  <si>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</si>
  <si>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</si>
  <si>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</si>
  <si>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</si>
  <si>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</si>
  <si>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</si>
  <si>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</si>
  <si>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</si>
  <si>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</si>
  <si>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</si>
  <si>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</si>
  <si>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</si>
  <si>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</si>
  <si>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</si>
  <si>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</si>
  <si>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</si>
  <si>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</si>
  <si>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</si>
  <si>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</si>
  <si>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</si>
  <si>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</si>
  <si>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</si>
  <si>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</si>
  <si>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</si>
  <si>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</si>
  <si>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</si>
  <si>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</si>
  <si>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</si>
  <si>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</si>
  <si>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</si>
  <si>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</si>
  <si>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</si>
  <si>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</si>
  <si>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</si>
  <si>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</si>
  <si>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</si>
  <si>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</si>
  <si>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</si>
  <si>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</si>
  <si>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</si>
  <si>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</si>
  <si>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</si>
  <si>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山形県天童市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</si>
  <si>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</si>
  <si>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</si>
  <si>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</si>
  <si>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</si>
  <si>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</si>
  <si>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</si>
  <si>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</si>
  <si>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</si>
  <si>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</si>
  <si>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</si>
  <si>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</si>
  <si>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</si>
  <si>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</si>
  <si>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</si>
  <si>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</si>
  <si>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</si>
  <si>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</si>
  <si>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</si>
  <si>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</si>
  <si>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</si>
  <si>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</si>
  <si>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</si>
  <si>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</si>
  <si>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</si>
  <si>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</si>
  <si>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</si>
  <si>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</si>
  <si>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</si>
  <si>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</si>
  <si>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</si>
  <si>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</si>
  <si>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</si>
  <si>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</si>
  <si>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</si>
  <si>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</si>
  <si>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</si>
  <si>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</si>
  <si>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</si>
  <si>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</si>
  <si>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</si>
  <si>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</si>
  <si>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</si>
  <si>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</si>
  <si>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</si>
  <si>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</si>
  <si>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</si>
  <si>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</si>
  <si>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</si>
  <si>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</si>
  <si>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</si>
  <si>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</si>
  <si>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</si>
  <si>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</si>
  <si>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</si>
  <si>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</si>
  <si>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</si>
  <si>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</si>
  <si>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</si>
  <si>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</si>
  <si>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</si>
  <si>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</si>
  <si>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</si>
  <si>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</si>
  <si>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</si>
  <si>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</si>
  <si>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</si>
  <si>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</si>
  <si>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</si>
  <si>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</si>
  <si>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</si>
  <si>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</si>
  <si>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</si>
  <si>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</si>
  <si>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</si>
  <si>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</si>
  <si>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</si>
  <si>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</si>
  <si>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</si>
  <si>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</si>
  <si>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</si>
  <si>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</si>
  <si>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</si>
  <si>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</si>
  <si>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</si>
  <si>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</si>
  <si>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</si>
  <si>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</si>
  <si>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</si>
  <si>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</si>
  <si>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</si>
  <si>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</si>
  <si>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</si>
  <si>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</si>
  <si>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</si>
  <si>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</si>
  <si>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</si>
  <si>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</si>
  <si>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</si>
  <si>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</si>
  <si>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</si>
  <si>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</si>
  <si>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</si>
  <si>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</si>
  <si>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</si>
  <si>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</si>
  <si>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</si>
  <si>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</si>
  <si>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</si>
  <si>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</si>
  <si>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</si>
  <si>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</si>
  <si>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</si>
  <si>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</si>
  <si>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</si>
  <si>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</si>
  <si>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</si>
  <si>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</si>
  <si>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</si>
  <si>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</si>
  <si>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</si>
  <si>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</si>
  <si>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</si>
  <si>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</si>
  <si>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</si>
  <si>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</si>
  <si>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</si>
  <si>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</si>
  <si>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</si>
  <si>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</si>
  <si>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</si>
  <si>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</si>
  <si>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</si>
  <si>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</si>
  <si>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</si>
  <si>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</si>
  <si>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</si>
  <si>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</si>
  <si>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</si>
  <si>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</si>
  <si>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</si>
  <si>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</si>
  <si>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</si>
  <si>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</si>
  <si>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</si>
  <si>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</si>
  <si>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</si>
  <si>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</si>
  <si>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</si>
  <si>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</si>
  <si>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</si>
  <si>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</si>
  <si>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</si>
  <si>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山形県天童市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</si>
  <si>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</si>
  <si>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</si>
  <si>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</si>
  <si>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</si>
  <si>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</si>
  <si>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</si>
  <si>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</si>
  <si>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</si>
  <si>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</si>
  <si>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</si>
  <si>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</si>
  <si>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</si>
  <si>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</si>
  <si>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</si>
  <si>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</si>
  <si>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</si>
  <si>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</si>
  <si>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</si>
  <si>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</si>
  <si>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</si>
  <si>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用地買収特別会計</t>
    <phoneticPr fontId="5"/>
  </si>
  <si>
    <t>市民墓地特別会計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</si>
  <si>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</si>
  <si>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</si>
  <si>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</si>
  <si>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</si>
  <si>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</si>
  <si>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</si>
  <si>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</si>
  <si>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</si>
  <si>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</si>
  <si>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</si>
  <si>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</si>
  <si>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</si>
  <si>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</si>
  <si>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</si>
  <si>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</si>
  <si>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</si>
  <si>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天童市民病院事業会計</t>
    <phoneticPr fontId="5"/>
  </si>
  <si>
    <t>法適用企業</t>
    <phoneticPr fontId="5"/>
  </si>
  <si>
    <t>天童市水道事業会計</t>
    <phoneticPr fontId="5"/>
  </si>
  <si>
    <t>法適用企業</t>
    <phoneticPr fontId="5"/>
  </si>
  <si>
    <t>天童市公共下水道事業会計</t>
    <phoneticPr fontId="5"/>
  </si>
  <si>
    <t>法適用企業</t>
    <phoneticPr fontId="5"/>
  </si>
  <si>
    <t>工業団地整備事業特別会計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</si>
  <si>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</si>
  <si>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</si>
  <si>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</si>
  <si>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</si>
  <si>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</si>
  <si>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</si>
  <si>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</si>
  <si>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</si>
  <si>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</si>
  <si>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</si>
  <si>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</si>
  <si>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</si>
  <si>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</si>
  <si>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</si>
  <si>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</si>
  <si>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</si>
  <si>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</si>
  <si>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</si>
  <si>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</si>
  <si>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</si>
  <si>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</si>
  <si>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</si>
  <si>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</si>
  <si>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</si>
  <si>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</si>
  <si>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</si>
  <si>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</si>
  <si>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</si>
  <si>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</si>
  <si>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</si>
  <si>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</si>
  <si>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</si>
  <si>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</si>
  <si>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</si>
  <si>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</si>
  <si>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</si>
  <si>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</si>
  <si>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</si>
  <si>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</si>
  <si>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</si>
  <si>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</si>
  <si>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</si>
  <si>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</si>
  <si>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</si>
  <si>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</si>
  <si>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</si>
  <si>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</si>
  <si>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</si>
  <si>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</si>
  <si>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</si>
  <si>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</si>
  <si>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</si>
  <si>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</si>
  <si>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</si>
  <si>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</si>
  <si>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</si>
  <si>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</si>
  <si>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</si>
  <si>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</si>
  <si>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</si>
  <si>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</si>
  <si>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</si>
  <si>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</si>
  <si>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</si>
  <si>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</si>
  <si>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</si>
  <si>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</si>
  <si>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</si>
  <si>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天童市公共下水道事業会計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</si>
  <si>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</si>
  <si>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</si>
  <si>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天童市民病院事業会計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</si>
  <si>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</si>
  <si>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天童市水道事業会計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</si>
  <si>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</si>
  <si>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</si>
  <si>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</si>
  <si>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</si>
  <si>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</si>
  <si>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</si>
  <si>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</si>
  <si>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</si>
  <si>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</si>
  <si>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</si>
  <si>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</si>
  <si>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</si>
  <si>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</si>
  <si>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</si>
  <si>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</si>
  <si>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</si>
  <si>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</si>
  <si>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</si>
  <si>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</si>
  <si>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</si>
  <si>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</si>
  <si>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</si>
  <si>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</si>
  <si>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</si>
  <si>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</si>
  <si>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</si>
  <si>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</si>
  <si>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</si>
  <si>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</si>
  <si>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</si>
  <si>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</si>
  <si>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</si>
  <si>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</si>
  <si>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</si>
  <si>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</si>
  <si>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</si>
  <si>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</si>
  <si>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</si>
  <si>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</si>
  <si>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</si>
  <si>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</si>
  <si>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</si>
  <si>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</si>
  <si>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</si>
  <si>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</si>
  <si>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</si>
  <si>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</si>
  <si>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</si>
  <si>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</si>
  <si>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</si>
  <si>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</si>
  <si>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</si>
  <si>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</si>
  <si>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</si>
  <si>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</si>
  <si>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</si>
  <si>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</si>
  <si>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</si>
  <si>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</si>
  <si>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</si>
  <si>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</si>
  <si>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</si>
  <si>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</si>
  <si>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</si>
  <si>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</si>
  <si>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</si>
  <si>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</si>
  <si>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</si>
  <si>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</si>
  <si>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</si>
  <si>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</si>
  <si>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</si>
  <si>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</si>
  <si>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</si>
  <si>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</si>
  <si>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</si>
  <si>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</si>
  <si>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</si>
  <si>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</si>
  <si>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</si>
  <si>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</si>
  <si>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</si>
  <si>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</si>
  <si>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</si>
  <si>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</si>
  <si>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</si>
  <si>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</si>
  <si>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0.86</t>
  </si>
  <si>
    <t>▲ 2.42</t>
  </si>
  <si>
    <t>天童市水道事業会計</t>
  </si>
  <si>
    <t>一般会計</t>
  </si>
  <si>
    <t>天童市公共下水道事業会計</t>
  </si>
  <si>
    <t>天童市民病院事業会計</t>
  </si>
  <si>
    <t>介護保険特別会計</t>
  </si>
  <si>
    <t>国民健康保険特別会計</t>
  </si>
  <si>
    <t>後期高齢者医療特別会計</t>
  </si>
  <si>
    <t>市民墓地特別会計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</si>
  <si>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</si>
  <si>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</si>
  <si>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</si>
  <si>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</si>
  <si>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</si>
  <si>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</si>
  <si>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</si>
  <si>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</si>
  <si>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スポーツクラブ天童</t>
    <rPh sb="7" eb="9">
      <t>テンドウ</t>
    </rPh>
    <phoneticPr fontId="2"/>
  </si>
  <si>
    <t>天童ターミナルビル</t>
    <rPh sb="0" eb="2">
      <t>テンドウ</t>
    </rPh>
    <phoneticPr fontId="2"/>
  </si>
  <si>
    <t>天童文化・スポーツ事業団</t>
    <rPh sb="0" eb="2">
      <t>テンドウ</t>
    </rPh>
    <rPh sb="2" eb="4">
      <t>ブンカ</t>
    </rPh>
    <rPh sb="9" eb="12">
      <t>ジギョウダン</t>
    </rPh>
    <phoneticPr fontId="2"/>
  </si>
  <si>
    <t>天童市土地開発公社</t>
    <rPh sb="0" eb="3">
      <t>テンドウシ</t>
    </rPh>
    <rPh sb="3" eb="5">
      <t>トチ</t>
    </rPh>
    <rPh sb="5" eb="7">
      <t>カイハツ</t>
    </rPh>
    <rPh sb="7" eb="9">
      <t>コウシャ</t>
    </rPh>
    <phoneticPr fontId="2"/>
  </si>
  <si>
    <t>東根市外二市一町共立衛生処理組合</t>
    <rPh sb="0" eb="3">
      <t>ヒガシネシ</t>
    </rPh>
    <rPh sb="3" eb="4">
      <t>ホカ</t>
    </rPh>
    <rPh sb="4" eb="6">
      <t>ニシ</t>
    </rPh>
    <rPh sb="6" eb="8">
      <t>イッチョウ</t>
    </rPh>
    <rPh sb="8" eb="10">
      <t>キョウリツ</t>
    </rPh>
    <rPh sb="10" eb="12">
      <t>エイセイ</t>
    </rPh>
    <rPh sb="12" eb="14">
      <t>ショリ</t>
    </rPh>
    <rPh sb="14" eb="16">
      <t>クミアイ</t>
    </rPh>
    <phoneticPr fontId="2"/>
  </si>
  <si>
    <t>山形県消防補償等組合</t>
    <rPh sb="0" eb="3">
      <t>ヤマガタケン</t>
    </rPh>
    <rPh sb="3" eb="5">
      <t>ショウボウ</t>
    </rPh>
    <rPh sb="5" eb="7">
      <t>ホショウ</t>
    </rPh>
    <rPh sb="7" eb="8">
      <t>トウ</t>
    </rPh>
    <rPh sb="8" eb="10">
      <t>クミアイ</t>
    </rPh>
    <phoneticPr fontId="2"/>
  </si>
  <si>
    <t>山形県自治会館管理組合</t>
    <rPh sb="0" eb="3">
      <t>ヤマガタケン</t>
    </rPh>
    <rPh sb="3" eb="6">
      <t>ジチカイ</t>
    </rPh>
    <rPh sb="6" eb="7">
      <t>カン</t>
    </rPh>
    <rPh sb="7" eb="9">
      <t>カンリ</t>
    </rPh>
    <rPh sb="9" eb="11">
      <t>クミアイ</t>
    </rPh>
    <phoneticPr fontId="2"/>
  </si>
  <si>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</si>
  <si>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</si>
  <si>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t>
    <phoneticPr fontId="2"/>
  </si>
  <si>
    <t>-</t>
    <phoneticPr fontId="2"/>
  </si>
  <si>
    <t>-</t>
    <phoneticPr fontId="2"/>
  </si>
  <si>
    <t>-</t>
    <phoneticPr fontId="2"/>
  </si>
  <si>
    <t>-</t>
    <phoneticPr fontId="2"/>
  </si>
  <si>
    <t>-</t>
    <phoneticPr fontId="2"/>
  </si>
  <si>
    <t>-</t>
    <phoneticPr fontId="2"/>
  </si>
  <si>
    <t>市有施設整備基金</t>
    <phoneticPr fontId="5"/>
  </si>
  <si>
    <t>スポーツ施設整備基金</t>
    <phoneticPr fontId="5"/>
  </si>
  <si>
    <t>福祉振興基金</t>
    <phoneticPr fontId="5"/>
  </si>
  <si>
    <t>教育振興基金</t>
    <phoneticPr fontId="5"/>
  </si>
  <si>
    <t>スポーツ振興基金</t>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</si>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</sst>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92247</c:v>
                </c:pt>
                <c:pt idx="1">
                  <c:v>67319</c:v>
                </c:pt>
                <c:pt idx="2">
                  <c:v>70615</c:v>
                </c:pt>
                <c:pt idx="3">
                  <c:v>69185</c:v>
                </c:pt>
                <c:pt idx="4">
                  <c:v>70166</c:v>
                </c:pt>
              </c:numCache>
            </c:numRef>
          </c:val>
          <c:smooth val="0"/>
          <c:extLst xmlns:c16r2="http://schemas.microsoft.com/office/drawing/2015/06/chart">
            <c:ext xmlns:c16="http://schemas.microsoft.com/office/drawing/2014/chart" uri="{C3380CC4-5D6E-409C-BE32-E72D297353CC}">
              <c16:uniqueId val="{00000000-9D69-487E-8F9A-0A3FCFF1E40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79717</c:v>
                </c:pt>
                <c:pt idx="1">
                  <c:v>75233</c:v>
                </c:pt>
                <c:pt idx="2">
                  <c:v>64218</c:v>
                </c:pt>
                <c:pt idx="3">
                  <c:v>51426</c:v>
                </c:pt>
                <c:pt idx="4">
                  <c:v>63733</c:v>
                </c:pt>
              </c:numCache>
            </c:numRef>
          </c:val>
          <c:smooth val="0"/>
          <c:extLst xmlns:c16r2="http://schemas.microsoft.com/office/drawing/2015/06/chart">
            <c:ext xmlns:c16="http://schemas.microsoft.com/office/drawing/2014/chart" uri="{C3380CC4-5D6E-409C-BE32-E72D297353CC}">
              <c16:uniqueId val="{00000001-9D69-487E-8F9A-0A3FCFF1E40B}"/>
            </c:ext>
          </c:extLst>
        </c:ser>
        <c:dLbls>
          <c:showLegendKey val="0"/>
          <c:showVal val="0"/>
          <c:showCatName val="0"/>
          <c:showSerName val="0"/>
          <c:showPercent val="0"/>
          <c:showBubbleSize val="0"/>
        </c:dLbls>
        <c:marker val="1"/>
        <c:smooth val="0"/>
        <c:axId val="411907272"/>
        <c:axId val="411907664"/>
      </c:lineChart>
      <c:catAx>
        <c:axId val="4119072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1907664"/>
        <c:crosses val="autoZero"/>
        <c:auto val="1"/>
        <c:lblAlgn val="ctr"/>
        <c:lblOffset val="100"/>
        <c:tickLblSkip val="1"/>
        <c:tickMarkSkip val="1"/>
        <c:noMultiLvlLbl val="0"/>
      </c:catAx>
      <c:valAx>
        <c:axId val="41190766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19072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12.79</c:v>
                </c:pt>
                <c:pt idx="1">
                  <c:v>12.77</c:v>
                </c:pt>
                <c:pt idx="2">
                  <c:v>9.6300000000000008</c:v>
                </c:pt>
                <c:pt idx="3">
                  <c:v>10.45</c:v>
                </c:pt>
                <c:pt idx="4">
                  <c:v>10.16</c:v>
                </c:pt>
              </c:numCache>
            </c:numRef>
          </c:val>
          <c:extLst xmlns:c16r2="http://schemas.microsoft.com/office/drawing/2015/06/chart">
            <c:ext xmlns:c16="http://schemas.microsoft.com/office/drawing/2014/chart" uri="{C3380CC4-5D6E-409C-BE32-E72D297353CC}">
              <c16:uniqueId val="{00000000-99CB-4744-82B0-F03B9F5C367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27.56</c:v>
                </c:pt>
                <c:pt idx="1">
                  <c:v>30.2</c:v>
                </c:pt>
                <c:pt idx="2">
                  <c:v>32.07</c:v>
                </c:pt>
                <c:pt idx="3">
                  <c:v>28.41</c:v>
                </c:pt>
                <c:pt idx="4">
                  <c:v>33.340000000000003</c:v>
                </c:pt>
              </c:numCache>
            </c:numRef>
          </c:val>
          <c:extLst xmlns:c16r2="http://schemas.microsoft.com/office/drawing/2015/06/chart">
            <c:ext xmlns:c16="http://schemas.microsoft.com/office/drawing/2014/chart" uri="{C3380CC4-5D6E-409C-BE32-E72D297353CC}">
              <c16:uniqueId val="{00000001-99CB-4744-82B0-F03B9F5C367C}"/>
            </c:ext>
          </c:extLst>
        </c:ser>
        <c:dLbls>
          <c:showLegendKey val="0"/>
          <c:showVal val="0"/>
          <c:showCatName val="0"/>
          <c:showSerName val="0"/>
          <c:showPercent val="0"/>
          <c:showBubbleSize val="0"/>
        </c:dLbls>
        <c:gapWidth val="250"/>
        <c:overlap val="100"/>
        <c:axId val="411908840"/>
        <c:axId val="4814355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15.73</c:v>
                </c:pt>
                <c:pt idx="1">
                  <c:v>2.56</c:v>
                </c:pt>
                <c:pt idx="2">
                  <c:v>-0.86</c:v>
                </c:pt>
                <c:pt idx="3">
                  <c:v>-2.42</c:v>
                </c:pt>
                <c:pt idx="4">
                  <c:v>5.31</c:v>
                </c:pt>
              </c:numCache>
            </c:numRef>
          </c:val>
          <c:smooth val="0"/>
          <c:extLst xmlns:c16r2="http://schemas.microsoft.com/office/drawing/2015/06/chart">
            <c:ext xmlns:c16="http://schemas.microsoft.com/office/drawing/2014/chart" uri="{C3380CC4-5D6E-409C-BE32-E72D297353CC}">
              <c16:uniqueId val="{00000002-99CB-4744-82B0-F03B9F5C367C}"/>
            </c:ext>
          </c:extLst>
        </c:ser>
        <c:dLbls>
          <c:showLegendKey val="0"/>
          <c:showVal val="0"/>
          <c:showCatName val="0"/>
          <c:showSerName val="0"/>
          <c:showPercent val="0"/>
          <c:showBubbleSize val="0"/>
        </c:dLbls>
        <c:marker val="1"/>
        <c:smooth val="0"/>
        <c:axId val="411908840"/>
        <c:axId val="481435576"/>
      </c:lineChart>
      <c:catAx>
        <c:axId val="411908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1435576"/>
        <c:crosses val="autoZero"/>
        <c:auto val="1"/>
        <c:lblAlgn val="ctr"/>
        <c:lblOffset val="100"/>
        <c:tickLblSkip val="1"/>
        <c:tickMarkSkip val="1"/>
        <c:noMultiLvlLbl val="0"/>
      </c:catAx>
      <c:valAx>
        <c:axId val="481435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1908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0.02</c:v>
                </c:pt>
                <c:pt idx="2">
                  <c:v>#N/A</c:v>
                </c:pt>
                <c:pt idx="3">
                  <c:v>0.39</c:v>
                </c:pt>
                <c:pt idx="4">
                  <c:v>#N/A</c:v>
                </c:pt>
                <c:pt idx="5">
                  <c:v>0.59</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0-8224-42F9-8E4C-EF121545A4C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224-42F9-8E4C-EF121545A4CA}"/>
            </c:ext>
          </c:extLst>
        </c:ser>
        <c:ser>
          <c:idx val="2"/>
          <c:order val="2"/>
          <c:tx>
            <c:strRef>
              <c:f>データシート!$A$29</c:f>
              <c:strCache>
                <c:ptCount val="1"/>
                <c:pt idx="0">
                  <c:v>市民墓地特別会計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0.03</c:v>
                </c:pt>
                <c:pt idx="2">
                  <c:v>#N/A</c:v>
                </c:pt>
                <c:pt idx="3">
                  <c:v>0.03</c:v>
                </c:pt>
                <c:pt idx="4">
                  <c:v>#N/A</c:v>
                </c:pt>
                <c:pt idx="5">
                  <c:v>0.03</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2-8224-42F9-8E4C-EF121545A4CA}"/>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0.12</c:v>
                </c:pt>
                <c:pt idx="2">
                  <c:v>#N/A</c:v>
                </c:pt>
                <c:pt idx="3">
                  <c:v>0.2</c:v>
                </c:pt>
                <c:pt idx="4">
                  <c:v>#N/A</c:v>
                </c:pt>
                <c:pt idx="5">
                  <c:v>0.14000000000000001</c:v>
                </c:pt>
                <c:pt idx="6">
                  <c:v>#N/A</c:v>
                </c:pt>
                <c:pt idx="7">
                  <c:v>0.13</c:v>
                </c:pt>
                <c:pt idx="8">
                  <c:v>#N/A</c:v>
                </c:pt>
                <c:pt idx="9">
                  <c:v>0.14000000000000001</c:v>
                </c:pt>
              </c:numCache>
            </c:numRef>
          </c:val>
          <c:extLst xmlns:c16r2="http://schemas.microsoft.com/office/drawing/2015/06/chart">
            <c:ext xmlns:c16="http://schemas.microsoft.com/office/drawing/2014/chart" uri="{C3380CC4-5D6E-409C-BE32-E72D297353CC}">
              <c16:uniqueId val="{00000003-8224-42F9-8E4C-EF121545A4CA}"/>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1.21</c:v>
                </c:pt>
                <c:pt idx="2">
                  <c:v>#N/A</c:v>
                </c:pt>
                <c:pt idx="3">
                  <c:v>2.02</c:v>
                </c:pt>
                <c:pt idx="4">
                  <c:v>#N/A</c:v>
                </c:pt>
                <c:pt idx="5">
                  <c:v>4.2</c:v>
                </c:pt>
                <c:pt idx="6">
                  <c:v>#N/A</c:v>
                </c:pt>
                <c:pt idx="7">
                  <c:v>1.02</c:v>
                </c:pt>
                <c:pt idx="8">
                  <c:v>#N/A</c:v>
                </c:pt>
                <c:pt idx="9">
                  <c:v>1.2</c:v>
                </c:pt>
              </c:numCache>
            </c:numRef>
          </c:val>
          <c:extLst xmlns:c16r2="http://schemas.microsoft.com/office/drawing/2015/06/chart">
            <c:ext xmlns:c16="http://schemas.microsoft.com/office/drawing/2014/chart" uri="{C3380CC4-5D6E-409C-BE32-E72D297353CC}">
              <c16:uniqueId val="{00000004-8224-42F9-8E4C-EF121545A4CA}"/>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1.67</c:v>
                </c:pt>
                <c:pt idx="2">
                  <c:v>#N/A</c:v>
                </c:pt>
                <c:pt idx="3">
                  <c:v>2.2599999999999998</c:v>
                </c:pt>
                <c:pt idx="4">
                  <c:v>#N/A</c:v>
                </c:pt>
                <c:pt idx="5">
                  <c:v>1.54</c:v>
                </c:pt>
                <c:pt idx="6">
                  <c:v>#N/A</c:v>
                </c:pt>
                <c:pt idx="7">
                  <c:v>1.59</c:v>
                </c:pt>
                <c:pt idx="8">
                  <c:v>#N/A</c:v>
                </c:pt>
                <c:pt idx="9">
                  <c:v>2.09</c:v>
                </c:pt>
              </c:numCache>
            </c:numRef>
          </c:val>
          <c:extLst xmlns:c16r2="http://schemas.microsoft.com/office/drawing/2015/06/chart">
            <c:ext xmlns:c16="http://schemas.microsoft.com/office/drawing/2014/chart" uri="{C3380CC4-5D6E-409C-BE32-E72D297353CC}">
              <c16:uniqueId val="{00000005-8224-42F9-8E4C-EF121545A4CA}"/>
            </c:ext>
          </c:extLst>
        </c:ser>
        <c:ser>
          <c:idx val="6"/>
          <c:order val="6"/>
          <c:tx>
            <c:strRef>
              <c:f>データシート!$A$33</c:f>
              <c:strCache>
                <c:ptCount val="1"/>
                <c:pt idx="0">
                  <c:v>天童市民病院事業会計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2.15</c:v>
                </c:pt>
                <c:pt idx="2">
                  <c:v>#N/A</c:v>
                </c:pt>
                <c:pt idx="3">
                  <c:v>2.23</c:v>
                </c:pt>
                <c:pt idx="4">
                  <c:v>#N/A</c:v>
                </c:pt>
                <c:pt idx="5">
                  <c:v>2.0099999999999998</c:v>
                </c:pt>
                <c:pt idx="6">
                  <c:v>#N/A</c:v>
                </c:pt>
                <c:pt idx="7">
                  <c:v>2.0299999999999998</c:v>
                </c:pt>
                <c:pt idx="8">
                  <c:v>#N/A</c:v>
                </c:pt>
                <c:pt idx="9">
                  <c:v>2.85</c:v>
                </c:pt>
              </c:numCache>
            </c:numRef>
          </c:val>
          <c:extLst xmlns:c16r2="http://schemas.microsoft.com/office/drawing/2015/06/chart">
            <c:ext xmlns:c16="http://schemas.microsoft.com/office/drawing/2014/chart" uri="{C3380CC4-5D6E-409C-BE32-E72D297353CC}">
              <c16:uniqueId val="{00000006-8224-42F9-8E4C-EF121545A4CA}"/>
            </c:ext>
          </c:extLst>
        </c:ser>
        <c:ser>
          <c:idx val="7"/>
          <c:order val="7"/>
          <c:tx>
            <c:strRef>
              <c:f>データシート!$A$34</c:f>
              <c:strCache>
                <c:ptCount val="1"/>
                <c:pt idx="0">
                  <c:v>天童市公共下水道事業会計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2.5099999999999998</c:v>
                </c:pt>
                <c:pt idx="2">
                  <c:v>#N/A</c:v>
                </c:pt>
                <c:pt idx="3">
                  <c:v>3.71</c:v>
                </c:pt>
                <c:pt idx="4">
                  <c:v>#N/A</c:v>
                </c:pt>
                <c:pt idx="5">
                  <c:v>6</c:v>
                </c:pt>
                <c:pt idx="6">
                  <c:v>#N/A</c:v>
                </c:pt>
                <c:pt idx="7">
                  <c:v>6.44</c:v>
                </c:pt>
                <c:pt idx="8">
                  <c:v>#N/A</c:v>
                </c:pt>
                <c:pt idx="9">
                  <c:v>5.95</c:v>
                </c:pt>
              </c:numCache>
            </c:numRef>
          </c:val>
          <c:extLst xmlns:c16r2="http://schemas.microsoft.com/office/drawing/2015/06/chart">
            <c:ext xmlns:c16="http://schemas.microsoft.com/office/drawing/2014/chart" uri="{C3380CC4-5D6E-409C-BE32-E72D297353CC}">
              <c16:uniqueId val="{00000007-8224-42F9-8E4C-EF121545A4C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12.72</c:v>
                </c:pt>
                <c:pt idx="2">
                  <c:v>#N/A</c:v>
                </c:pt>
                <c:pt idx="3">
                  <c:v>12.72</c:v>
                </c:pt>
                <c:pt idx="4">
                  <c:v>#N/A</c:v>
                </c:pt>
                <c:pt idx="5">
                  <c:v>9.57</c:v>
                </c:pt>
                <c:pt idx="6">
                  <c:v>#N/A</c:v>
                </c:pt>
                <c:pt idx="7">
                  <c:v>10.39</c:v>
                </c:pt>
                <c:pt idx="8">
                  <c:v>#N/A</c:v>
                </c:pt>
                <c:pt idx="9">
                  <c:v>10.09</c:v>
                </c:pt>
              </c:numCache>
            </c:numRef>
          </c:val>
          <c:extLst xmlns:c16r2="http://schemas.microsoft.com/office/drawing/2015/06/chart">
            <c:ext xmlns:c16="http://schemas.microsoft.com/office/drawing/2014/chart" uri="{C3380CC4-5D6E-409C-BE32-E72D297353CC}">
              <c16:uniqueId val="{00000008-8224-42F9-8E4C-EF121545A4CA}"/>
            </c:ext>
          </c:extLst>
        </c:ser>
        <c:ser>
          <c:idx val="9"/>
          <c:order val="9"/>
          <c:tx>
            <c:strRef>
              <c:f>データシート!$A$36</c:f>
              <c:strCache>
                <c:ptCount val="1"/>
                <c:pt idx="0">
                  <c:v>天童市水道事業会計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10.55</c:v>
                </c:pt>
                <c:pt idx="2">
                  <c:v>#N/A</c:v>
                </c:pt>
                <c:pt idx="3">
                  <c:v>11.13</c:v>
                </c:pt>
                <c:pt idx="4">
                  <c:v>#N/A</c:v>
                </c:pt>
                <c:pt idx="5">
                  <c:v>11.36</c:v>
                </c:pt>
                <c:pt idx="6">
                  <c:v>#N/A</c:v>
                </c:pt>
                <c:pt idx="7">
                  <c:v>10.72</c:v>
                </c:pt>
                <c:pt idx="8">
                  <c:v>#N/A</c:v>
                </c:pt>
                <c:pt idx="9">
                  <c:v>12.56</c:v>
                </c:pt>
              </c:numCache>
            </c:numRef>
          </c:val>
          <c:extLst xmlns:c16r2="http://schemas.microsoft.com/office/drawing/2015/06/chart">
            <c:ext xmlns:c16="http://schemas.microsoft.com/office/drawing/2014/chart" uri="{C3380CC4-5D6E-409C-BE32-E72D297353CC}">
              <c16:uniqueId val="{00000009-8224-42F9-8E4C-EF121545A4CA}"/>
            </c:ext>
          </c:extLst>
        </c:ser>
        <c:dLbls>
          <c:showLegendKey val="0"/>
          <c:showVal val="0"/>
          <c:showCatName val="0"/>
          <c:showSerName val="0"/>
          <c:showPercent val="0"/>
          <c:showBubbleSize val="0"/>
        </c:dLbls>
        <c:gapWidth val="150"/>
        <c:overlap val="100"/>
        <c:axId val="481435184"/>
        <c:axId val="481433616"/>
      </c:barChart>
      <c:catAx>
        <c:axId val="481435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1433616"/>
        <c:crosses val="autoZero"/>
        <c:auto val="1"/>
        <c:lblAlgn val="ctr"/>
        <c:lblOffset val="100"/>
        <c:tickLblSkip val="1"/>
        <c:tickMarkSkip val="1"/>
        <c:noMultiLvlLbl val="0"/>
      </c:catAx>
      <c:valAx>
        <c:axId val="481433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14351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2375</c:v>
                </c:pt>
                <c:pt idx="5">
                  <c:v>2325</c:v>
                </c:pt>
                <c:pt idx="8">
                  <c:v>2288</c:v>
                </c:pt>
                <c:pt idx="11">
                  <c:v>2284</c:v>
                </c:pt>
                <c:pt idx="14">
                  <c:v>2229</c:v>
                </c:pt>
              </c:numCache>
            </c:numRef>
          </c:val>
          <c:extLst xmlns:c16r2="http://schemas.microsoft.com/office/drawing/2015/06/chart">
            <c:ext xmlns:c16="http://schemas.microsoft.com/office/drawing/2014/chart" uri="{C3380CC4-5D6E-409C-BE32-E72D297353CC}">
              <c16:uniqueId val="{00000000-58A7-4DA6-B999-E3D5058B3F0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8A7-4DA6-B999-E3D5058B3F0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40</c:v>
                </c:pt>
                <c:pt idx="3">
                  <c:v>60</c:v>
                </c:pt>
                <c:pt idx="6">
                  <c:v>55</c:v>
                </c:pt>
                <c:pt idx="9">
                  <c:v>31</c:v>
                </c:pt>
                <c:pt idx="12">
                  <c:v>31</c:v>
                </c:pt>
              </c:numCache>
            </c:numRef>
          </c:val>
          <c:extLst xmlns:c16r2="http://schemas.microsoft.com/office/drawing/2015/06/chart">
            <c:ext xmlns:c16="http://schemas.microsoft.com/office/drawing/2014/chart" uri="{C3380CC4-5D6E-409C-BE32-E72D297353CC}">
              <c16:uniqueId val="{00000002-58A7-4DA6-B999-E3D5058B3F0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59</c:v>
                </c:pt>
                <c:pt idx="3">
                  <c:v>66</c:v>
                </c:pt>
                <c:pt idx="6">
                  <c:v>54</c:v>
                </c:pt>
                <c:pt idx="9">
                  <c:v>59</c:v>
                </c:pt>
                <c:pt idx="12">
                  <c:v>54</c:v>
                </c:pt>
              </c:numCache>
            </c:numRef>
          </c:val>
          <c:extLst xmlns:c16r2="http://schemas.microsoft.com/office/drawing/2015/06/chart">
            <c:ext xmlns:c16="http://schemas.microsoft.com/office/drawing/2014/chart" uri="{C3380CC4-5D6E-409C-BE32-E72D297353CC}">
              <c16:uniqueId val="{00000003-58A7-4DA6-B999-E3D5058B3F0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566</c:v>
                </c:pt>
                <c:pt idx="3">
                  <c:v>587</c:v>
                </c:pt>
                <c:pt idx="6">
                  <c:v>610</c:v>
                </c:pt>
                <c:pt idx="9">
                  <c:v>400</c:v>
                </c:pt>
                <c:pt idx="12">
                  <c:v>358</c:v>
                </c:pt>
              </c:numCache>
            </c:numRef>
          </c:val>
          <c:extLst xmlns:c16r2="http://schemas.microsoft.com/office/drawing/2015/06/chart">
            <c:ext xmlns:c16="http://schemas.microsoft.com/office/drawing/2014/chart" uri="{C3380CC4-5D6E-409C-BE32-E72D297353CC}">
              <c16:uniqueId val="{00000004-58A7-4DA6-B999-E3D5058B3F0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8A7-4DA6-B999-E3D5058B3F0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8A7-4DA6-B999-E3D5058B3F0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2043</c:v>
                </c:pt>
                <c:pt idx="3">
                  <c:v>2175</c:v>
                </c:pt>
                <c:pt idx="6">
                  <c:v>2250</c:v>
                </c:pt>
                <c:pt idx="9">
                  <c:v>2347</c:v>
                </c:pt>
                <c:pt idx="12">
                  <c:v>2217</c:v>
                </c:pt>
              </c:numCache>
            </c:numRef>
          </c:val>
          <c:extLst xmlns:c16r2="http://schemas.microsoft.com/office/drawing/2015/06/chart">
            <c:ext xmlns:c16="http://schemas.microsoft.com/office/drawing/2014/chart" uri="{C3380CC4-5D6E-409C-BE32-E72D297353CC}">
              <c16:uniqueId val="{00000007-58A7-4DA6-B999-E3D5058B3F00}"/>
            </c:ext>
          </c:extLst>
        </c:ser>
        <c:dLbls>
          <c:showLegendKey val="0"/>
          <c:showVal val="0"/>
          <c:showCatName val="0"/>
          <c:showSerName val="0"/>
          <c:showPercent val="0"/>
          <c:showBubbleSize val="0"/>
        </c:dLbls>
        <c:gapWidth val="100"/>
        <c:overlap val="100"/>
        <c:axId val="481436360"/>
        <c:axId val="481429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333</c:v>
                </c:pt>
                <c:pt idx="2">
                  <c:v>#N/A</c:v>
                </c:pt>
                <c:pt idx="3">
                  <c:v>#N/A</c:v>
                </c:pt>
                <c:pt idx="4">
                  <c:v>563</c:v>
                </c:pt>
                <c:pt idx="5">
                  <c:v>#N/A</c:v>
                </c:pt>
                <c:pt idx="6">
                  <c:v>#N/A</c:v>
                </c:pt>
                <c:pt idx="7">
                  <c:v>681</c:v>
                </c:pt>
                <c:pt idx="8">
                  <c:v>#N/A</c:v>
                </c:pt>
                <c:pt idx="9">
                  <c:v>#N/A</c:v>
                </c:pt>
                <c:pt idx="10">
                  <c:v>553</c:v>
                </c:pt>
                <c:pt idx="11">
                  <c:v>#N/A</c:v>
                </c:pt>
                <c:pt idx="12">
                  <c:v>#N/A</c:v>
                </c:pt>
                <c:pt idx="13">
                  <c:v>431</c:v>
                </c:pt>
                <c:pt idx="14">
                  <c:v>#N/A</c:v>
                </c:pt>
              </c:numCache>
            </c:numRef>
          </c:val>
          <c:smooth val="0"/>
          <c:extLst xmlns:c16r2="http://schemas.microsoft.com/office/drawing/2015/06/chart">
            <c:ext xmlns:c16="http://schemas.microsoft.com/office/drawing/2014/chart" uri="{C3380CC4-5D6E-409C-BE32-E72D297353CC}">
              <c16:uniqueId val="{00000008-58A7-4DA6-B999-E3D5058B3F00}"/>
            </c:ext>
          </c:extLst>
        </c:ser>
        <c:dLbls>
          <c:showLegendKey val="0"/>
          <c:showVal val="0"/>
          <c:showCatName val="0"/>
          <c:showSerName val="0"/>
          <c:showPercent val="0"/>
          <c:showBubbleSize val="0"/>
        </c:dLbls>
        <c:marker val="1"/>
        <c:smooth val="0"/>
        <c:axId val="481436360"/>
        <c:axId val="481429696"/>
      </c:lineChart>
      <c:catAx>
        <c:axId val="481436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1429696"/>
        <c:crosses val="autoZero"/>
        <c:auto val="1"/>
        <c:lblAlgn val="ctr"/>
        <c:lblOffset val="100"/>
        <c:tickLblSkip val="1"/>
        <c:tickMarkSkip val="1"/>
        <c:noMultiLvlLbl val="0"/>
      </c:catAx>
      <c:valAx>
        <c:axId val="481429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1436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23490</c:v>
                </c:pt>
                <c:pt idx="5">
                  <c:v>23403</c:v>
                </c:pt>
                <c:pt idx="8">
                  <c:v>22867</c:v>
                </c:pt>
                <c:pt idx="11">
                  <c:v>22201</c:v>
                </c:pt>
                <c:pt idx="14">
                  <c:v>21449</c:v>
                </c:pt>
              </c:numCache>
            </c:numRef>
          </c:val>
          <c:extLst xmlns:c16r2="http://schemas.microsoft.com/office/drawing/2015/06/chart">
            <c:ext xmlns:c16="http://schemas.microsoft.com/office/drawing/2014/chart" uri="{C3380CC4-5D6E-409C-BE32-E72D297353CC}">
              <c16:uniqueId val="{00000000-26B2-4545-BDC2-F3F90E84E3F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2349</c:v>
                </c:pt>
                <c:pt idx="5">
                  <c:v>2636</c:v>
                </c:pt>
                <c:pt idx="8">
                  <c:v>2937</c:v>
                </c:pt>
                <c:pt idx="11">
                  <c:v>2979</c:v>
                </c:pt>
                <c:pt idx="14">
                  <c:v>2741</c:v>
                </c:pt>
              </c:numCache>
            </c:numRef>
          </c:val>
          <c:extLst xmlns:c16r2="http://schemas.microsoft.com/office/drawing/2015/06/chart">
            <c:ext xmlns:c16="http://schemas.microsoft.com/office/drawing/2014/chart" uri="{C3380CC4-5D6E-409C-BE32-E72D297353CC}">
              <c16:uniqueId val="{00000001-26B2-4545-BDC2-F3F90E84E3F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5742</c:v>
                </c:pt>
                <c:pt idx="5">
                  <c:v>5970</c:v>
                </c:pt>
                <c:pt idx="8">
                  <c:v>6494</c:v>
                </c:pt>
                <c:pt idx="11">
                  <c:v>7348</c:v>
                </c:pt>
                <c:pt idx="14">
                  <c:v>8140</c:v>
                </c:pt>
              </c:numCache>
            </c:numRef>
          </c:val>
          <c:extLst xmlns:c16r2="http://schemas.microsoft.com/office/drawing/2015/06/chart">
            <c:ext xmlns:c16="http://schemas.microsoft.com/office/drawing/2014/chart" uri="{C3380CC4-5D6E-409C-BE32-E72D297353CC}">
              <c16:uniqueId val="{00000002-26B2-4545-BDC2-F3F90E84E3F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6B2-4545-BDC2-F3F90E84E3F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6B2-4545-BDC2-F3F90E84E3F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38</c:v>
                </c:pt>
                <c:pt idx="3">
                  <c:v>34</c:v>
                </c:pt>
                <c:pt idx="6">
                  <c:v>30</c:v>
                </c:pt>
                <c:pt idx="9">
                  <c:v>25</c:v>
                </c:pt>
                <c:pt idx="12">
                  <c:v>20</c:v>
                </c:pt>
              </c:numCache>
            </c:numRef>
          </c:val>
          <c:extLst xmlns:c16r2="http://schemas.microsoft.com/office/drawing/2015/06/chart">
            <c:ext xmlns:c16="http://schemas.microsoft.com/office/drawing/2014/chart" uri="{C3380CC4-5D6E-409C-BE32-E72D297353CC}">
              <c16:uniqueId val="{00000005-26B2-4545-BDC2-F3F90E84E3F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3742</c:v>
                </c:pt>
                <c:pt idx="3">
                  <c:v>3650</c:v>
                </c:pt>
                <c:pt idx="6">
                  <c:v>3449</c:v>
                </c:pt>
                <c:pt idx="9">
                  <c:v>3278</c:v>
                </c:pt>
                <c:pt idx="12">
                  <c:v>3240</c:v>
                </c:pt>
              </c:numCache>
            </c:numRef>
          </c:val>
          <c:extLst xmlns:c16r2="http://schemas.microsoft.com/office/drawing/2015/06/chart">
            <c:ext xmlns:c16="http://schemas.microsoft.com/office/drawing/2014/chart" uri="{C3380CC4-5D6E-409C-BE32-E72D297353CC}">
              <c16:uniqueId val="{00000006-26B2-4545-BDC2-F3F90E84E3F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345</c:v>
                </c:pt>
                <c:pt idx="3">
                  <c:v>286</c:v>
                </c:pt>
                <c:pt idx="6">
                  <c:v>237</c:v>
                </c:pt>
                <c:pt idx="9">
                  <c:v>287</c:v>
                </c:pt>
                <c:pt idx="12">
                  <c:v>349</c:v>
                </c:pt>
              </c:numCache>
            </c:numRef>
          </c:val>
          <c:extLst xmlns:c16r2="http://schemas.microsoft.com/office/drawing/2015/06/chart">
            <c:ext xmlns:c16="http://schemas.microsoft.com/office/drawing/2014/chart" uri="{C3380CC4-5D6E-409C-BE32-E72D297353CC}">
              <c16:uniqueId val="{00000007-26B2-4545-BDC2-F3F90E84E3F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7542</c:v>
                </c:pt>
                <c:pt idx="3">
                  <c:v>7401</c:v>
                </c:pt>
                <c:pt idx="6">
                  <c:v>7162</c:v>
                </c:pt>
                <c:pt idx="9">
                  <c:v>6404</c:v>
                </c:pt>
                <c:pt idx="12">
                  <c:v>5266</c:v>
                </c:pt>
              </c:numCache>
            </c:numRef>
          </c:val>
          <c:extLst xmlns:c16r2="http://schemas.microsoft.com/office/drawing/2015/06/chart">
            <c:ext xmlns:c16="http://schemas.microsoft.com/office/drawing/2014/chart" uri="{C3380CC4-5D6E-409C-BE32-E72D297353CC}">
              <c16:uniqueId val="{00000008-26B2-4545-BDC2-F3F90E84E3F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749</c:v>
                </c:pt>
                <c:pt idx="3">
                  <c:v>689</c:v>
                </c:pt>
                <c:pt idx="6">
                  <c:v>625</c:v>
                </c:pt>
                <c:pt idx="9">
                  <c:v>594</c:v>
                </c:pt>
                <c:pt idx="12">
                  <c:v>564</c:v>
                </c:pt>
              </c:numCache>
            </c:numRef>
          </c:val>
          <c:extLst xmlns:c16r2="http://schemas.microsoft.com/office/drawing/2015/06/chart">
            <c:ext xmlns:c16="http://schemas.microsoft.com/office/drawing/2014/chart" uri="{C3380CC4-5D6E-409C-BE32-E72D297353CC}">
              <c16:uniqueId val="{00000009-26B2-4545-BDC2-F3F90E84E3F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23713</c:v>
                </c:pt>
                <c:pt idx="3">
                  <c:v>23891</c:v>
                </c:pt>
                <c:pt idx="6">
                  <c:v>23518</c:v>
                </c:pt>
                <c:pt idx="9">
                  <c:v>22622</c:v>
                </c:pt>
                <c:pt idx="12">
                  <c:v>22403</c:v>
                </c:pt>
              </c:numCache>
            </c:numRef>
          </c:val>
          <c:extLst xmlns:c16r2="http://schemas.microsoft.com/office/drawing/2015/06/chart">
            <c:ext xmlns:c16="http://schemas.microsoft.com/office/drawing/2014/chart" uri="{C3380CC4-5D6E-409C-BE32-E72D297353CC}">
              <c16:uniqueId val="{0000000A-26B2-4545-BDC2-F3F90E84E3F6}"/>
            </c:ext>
          </c:extLst>
        </c:ser>
        <c:dLbls>
          <c:showLegendKey val="0"/>
          <c:showVal val="0"/>
          <c:showCatName val="0"/>
          <c:showSerName val="0"/>
          <c:showPercent val="0"/>
          <c:showBubbleSize val="0"/>
        </c:dLbls>
        <c:gapWidth val="100"/>
        <c:overlap val="100"/>
        <c:axId val="481429304"/>
        <c:axId val="4814332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4548</c:v>
                </c:pt>
                <c:pt idx="2">
                  <c:v>#N/A</c:v>
                </c:pt>
                <c:pt idx="3">
                  <c:v>#N/A</c:v>
                </c:pt>
                <c:pt idx="4">
                  <c:v>3941</c:v>
                </c:pt>
                <c:pt idx="5">
                  <c:v>#N/A</c:v>
                </c:pt>
                <c:pt idx="6">
                  <c:v>#N/A</c:v>
                </c:pt>
                <c:pt idx="7">
                  <c:v>2722</c:v>
                </c:pt>
                <c:pt idx="8">
                  <c:v>#N/A</c:v>
                </c:pt>
                <c:pt idx="9">
                  <c:v>#N/A</c:v>
                </c:pt>
                <c:pt idx="10">
                  <c:v>683</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26B2-4545-BDC2-F3F90E84E3F6}"/>
            </c:ext>
          </c:extLst>
        </c:ser>
        <c:dLbls>
          <c:showLegendKey val="0"/>
          <c:showVal val="0"/>
          <c:showCatName val="0"/>
          <c:showSerName val="0"/>
          <c:showPercent val="0"/>
          <c:showBubbleSize val="0"/>
        </c:dLbls>
        <c:marker val="1"/>
        <c:smooth val="0"/>
        <c:axId val="481429304"/>
        <c:axId val="481433224"/>
      </c:lineChart>
      <c:catAx>
        <c:axId val="481429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1433224"/>
        <c:crosses val="autoZero"/>
        <c:auto val="1"/>
        <c:lblAlgn val="ctr"/>
        <c:lblOffset val="100"/>
        <c:tickLblSkip val="1"/>
        <c:tickMarkSkip val="1"/>
        <c:noMultiLvlLbl val="0"/>
      </c:catAx>
      <c:valAx>
        <c:axId val="481433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1429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4227</c:v>
                </c:pt>
                <c:pt idx="1">
                  <c:v>3784</c:v>
                </c:pt>
                <c:pt idx="2">
                  <c:v>4518</c:v>
                </c:pt>
              </c:numCache>
            </c:numRef>
          </c:val>
          <c:extLst xmlns:c16r2="http://schemas.microsoft.com/office/drawing/2015/06/chart">
            <c:ext xmlns:c16="http://schemas.microsoft.com/office/drawing/2014/chart" uri="{C3380CC4-5D6E-409C-BE32-E72D297353CC}">
              <c16:uniqueId val="{00000000-0B48-485C-BE4D-6AB3E0C22DC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615</c:v>
                </c:pt>
                <c:pt idx="1">
                  <c:v>615</c:v>
                </c:pt>
                <c:pt idx="2">
                  <c:v>615</c:v>
                </c:pt>
              </c:numCache>
            </c:numRef>
          </c:val>
          <c:extLst xmlns:c16r2="http://schemas.microsoft.com/office/drawing/2015/06/chart">
            <c:ext xmlns:c16="http://schemas.microsoft.com/office/drawing/2014/chart" uri="{C3380CC4-5D6E-409C-BE32-E72D297353CC}">
              <c16:uniqueId val="{00000001-0B48-485C-BE4D-6AB3E0C22DC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1032</c:v>
                </c:pt>
                <c:pt idx="1">
                  <c:v>1626</c:v>
                </c:pt>
                <c:pt idx="2">
                  <c:v>1532</c:v>
                </c:pt>
              </c:numCache>
            </c:numRef>
          </c:val>
          <c:extLst xmlns:c16r2="http://schemas.microsoft.com/office/drawing/2015/06/chart">
            <c:ext xmlns:c16="http://schemas.microsoft.com/office/drawing/2014/chart" uri="{C3380CC4-5D6E-409C-BE32-E72D297353CC}">
              <c16:uniqueId val="{00000002-0B48-485C-BE4D-6AB3E0C22DC4}"/>
            </c:ext>
          </c:extLst>
        </c:ser>
        <c:dLbls>
          <c:showLegendKey val="0"/>
          <c:showVal val="0"/>
          <c:showCatName val="0"/>
          <c:showSerName val="0"/>
          <c:showPercent val="0"/>
          <c:showBubbleSize val="0"/>
        </c:dLbls>
        <c:gapWidth val="120"/>
        <c:overlap val="100"/>
        <c:axId val="481431264"/>
        <c:axId val="481432440"/>
      </c:barChart>
      <c:catAx>
        <c:axId val="481431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1432440"/>
        <c:crosses val="autoZero"/>
        <c:auto val="1"/>
        <c:lblAlgn val="ctr"/>
        <c:lblOffset val="100"/>
        <c:tickLblSkip val="1"/>
        <c:tickMarkSkip val="1"/>
        <c:noMultiLvlLbl val="0"/>
      </c:catAx>
      <c:valAx>
        <c:axId val="4814324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1431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山形県天童市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latin typeface="ＭＳ ゴシック" pitchFamily="49" charset="-128"/>
              <a:ea typeface="ＭＳ ゴシック" pitchFamily="49" charset="-128"/>
            </a:rPr>
            <a:t>　令和元年度では、</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元利償還金については、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当年度中に償還開始となる地方債の元金償還額の増額に対し、前年度に償還が完了した地方債の元金償還額の減額が上回ったため</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、前年度から</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公営企業債の元利償還金に対する繰入金については、主に公共下水道事業会計への繰入金の減少により、前年度と比較して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今後も投資的事業の取捨選択と基金等の活用により、地方債の発行を抑制し、実質公債費比率の改善に努める。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1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満期一括償還地方債の借入に係る積立はない。</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山形県天童市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latin typeface="ＭＳ ゴシック" pitchFamily="49" charset="-128"/>
              <a:ea typeface="ＭＳ ゴシック" pitchFamily="49" charset="-128"/>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地方債残高</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投資的経費の増加に伴い、平成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年度を境に増加してきたが、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選択と集中により事業を厳選し適切な起債発行に努めてきたことで、</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以降は</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傾向に転じた</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公営企業債等繰入見込額は、公営企業債の償還が借入</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上回っているため、年々減少している。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また、充当可能基金は、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財政調整基金について取崩しを行わなかったこと等により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792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en-US" sz="1100">
              <a:latin typeface="ＭＳ ゴシック" pitchFamily="49" charset="-128"/>
              <a:ea typeface="ＭＳ ゴシック" pitchFamily="49" charset="-128"/>
            </a:rPr>
            <a:t>　今後も緊急度・住民ニーズを的確に把握した事業の選択により起債に大きく頼ることのない財政運営に努める。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山形県天童市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財政調整基金について、前年度決算剰余金の積立による増と取崩しによる減が生じなかったこと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やスポーツ施設整備基金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への積立等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により前年度に比べて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640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予定している施設整備等の投資的経費に対する市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有施設整備基金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取崩し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や、予算編成における財政調整基金からの繰入</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中長期的には減少傾向にある。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市有施設整備基金：</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大規模な市有施設の建設及び改修の資金に充て、将来にわたる市有施設の整備拡充に資することを目的とする。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スポーツ施設整備基金：</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スポーツ施設の整備を図るための費用に充てることを目的とする。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福祉振興基金：</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福祉施設の建設及び整備並びに地域における福祉活動の促進を図る経費に充てることを目的とする。</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教育振興基金：</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本市の教育の振興に寄与することを目的とする。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スポーツ振興基金：</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体育及びスポーツを振興することにより、市民の体位の向上とスポーツ精神の高揚に資することを目的とする。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市有施設整備基金：市立公民館改築事業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に対して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百万円を取崩した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ことによる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である。　　　</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スポーツ施設整備基金：将来を見据え、スポーツ施設の整備を図るための費用に充てることを目的として、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百万円を</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積立てたことによる増加である。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市有施設整備基金：今後予定されている市立公民館改築事業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等の施設整備に係る投資的支出</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対し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所要の取崩しを行う予定である。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前年度決算剰余金の積立による増と取崩しによる減が生じなかったことにより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、前年度に比べて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734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％程度になるよう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努めることとしている。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年度は、当該基金からの取崩しを行わなかった。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今後地方債償還が徐々に増加し、</a:t>
          </a:r>
          <a:r>
            <a:rPr kumimoji="1" lang="ja-JP" altLang="en-US" sz="1100">
              <a:solidFill>
                <a:schemeClr val="dk1"/>
              </a:solidFill>
              <a:effectLst/>
              <a:latin typeface="+mn-lt"/>
              <a:ea typeface="+mn-ea"/>
              <a:cs typeface="+mn-cs"/>
            </a:rPr>
            <a:t>令和４</a:t>
          </a:r>
          <a:r>
            <a:rPr kumimoji="1" lang="ja-JP" altLang="ja-JP" sz="1100">
              <a:solidFill>
                <a:schemeClr val="dk1"/>
              </a:solidFill>
              <a:effectLst/>
              <a:latin typeface="+mn-lt"/>
              <a:ea typeface="+mn-ea"/>
              <a:cs typeface="+mn-cs"/>
            </a:rPr>
            <a:t>年度にピークを迎える見込みである</a:t>
          </a:r>
          <a:r>
            <a:rPr kumimoji="1" lang="ja-JP" altLang="en-US" sz="1100">
              <a:solidFill>
                <a:schemeClr val="dk1"/>
              </a:solidFill>
              <a:effectLst/>
              <a:latin typeface="+mn-lt"/>
              <a:ea typeface="+mn-ea"/>
              <a:cs typeface="+mn-cs"/>
            </a:rPr>
            <a:t>ため、地方債の償還計画等をふまえ、積立及び取崩しを行う。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山形県天童市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61,966
61,426
113.01
27,428,666
25,960,128
1,376,346
13,551,373
22,403,386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0" lang="ja-JP" altLang="en-US" sz="1100" b="0" i="0">
              <a:solidFill>
                <a:schemeClr val="dk1"/>
              </a:solidFill>
              <a:effectLst/>
              <a:latin typeface="ＭＳ ゴシック" panose="020B0609070205080204" pitchFamily="49" charset="-128"/>
              <a:ea typeface="ＭＳ ゴシック" panose="020B0609070205080204" pitchFamily="49" charset="-128"/>
              <a:cs typeface="+mn-cs"/>
            </a:rPr>
            <a:t>令和元</a:t>
          </a:r>
          <a:r>
            <a:rPr lang="ja-JP" altLang="ja-JP" sz="1100" b="0" i="0">
              <a:solidFill>
                <a:schemeClr val="dk1"/>
              </a:solidFill>
              <a:effectLst/>
              <a:latin typeface="ＭＳ ゴシック" panose="020B0609070205080204" pitchFamily="49" charset="-128"/>
              <a:ea typeface="ＭＳ ゴシック" panose="020B0609070205080204" pitchFamily="49" charset="-128"/>
              <a:cs typeface="+mn-cs"/>
            </a:rPr>
            <a:t>年度は、</a:t>
          </a:r>
          <a:r>
            <a:rPr lang="ja-JP" altLang="en-US" sz="1100" b="0" i="0">
              <a:solidFill>
                <a:schemeClr val="dk1"/>
              </a:solidFill>
              <a:effectLst/>
              <a:latin typeface="ＭＳ ゴシック" panose="020B0609070205080204" pitchFamily="49" charset="-128"/>
              <a:ea typeface="ＭＳ ゴシック" panose="020B0609070205080204" pitchFamily="49" charset="-128"/>
              <a:cs typeface="+mn-cs"/>
            </a:rPr>
            <a:t>市民税収及び固定資産税収等の市税収入の増等に伴う基準財政収入額の増額と私立保育所等の在籍人数が増加し、密度補正係数が増加したことによる社会福祉費の増等による基準財政需要額の増額が同水準であったため、</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年度と同様の</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0.70</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100" b="0" i="0">
              <a:solidFill>
                <a:schemeClr val="dk1"/>
              </a:solidFill>
              <a:effectLst/>
              <a:latin typeface="ＭＳ ゴシック" panose="020B0609070205080204" pitchFamily="49" charset="-128"/>
              <a:ea typeface="ＭＳ ゴシック" panose="020B0609070205080204" pitchFamily="49" charset="-128"/>
              <a:cs typeface="+mn-cs"/>
            </a:rPr>
            <a:t>26</a:t>
          </a:r>
          <a:r>
            <a:rPr lang="ja-JP" altLang="ja-JP" sz="1100" b="0" i="0">
              <a:solidFill>
                <a:schemeClr val="dk1"/>
              </a:solidFill>
              <a:effectLst/>
              <a:latin typeface="ＭＳ ゴシック" panose="020B0609070205080204" pitchFamily="49" charset="-128"/>
              <a:ea typeface="ＭＳ ゴシック" panose="020B0609070205080204" pitchFamily="49" charset="-128"/>
              <a:cs typeface="+mn-cs"/>
            </a:rPr>
            <a:t>年度から徐々に増加し、平成</a:t>
          </a:r>
          <a:r>
            <a:rPr lang="en-US" altLang="ja-JP" sz="1100" b="0" i="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ja-JP" sz="1100" b="0" i="0">
              <a:solidFill>
                <a:schemeClr val="dk1"/>
              </a:solidFill>
              <a:effectLst/>
              <a:latin typeface="ＭＳ ゴシック" panose="020B0609070205080204" pitchFamily="49" charset="-128"/>
              <a:ea typeface="ＭＳ ゴシック" panose="020B0609070205080204" pitchFamily="49" charset="-128"/>
              <a:cs typeface="+mn-cs"/>
            </a:rPr>
            <a:t>年度から類似団体の平均値を上回って推移しているが、</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今後も徹底した経費節減に努め、市税の課税客体などの把握や収納対策の強化を図り、さらなる自主財源確保の取り組みを進める。</a:t>
          </a:r>
          <a:endParaRPr lang="ja-JP" altLang="ja-JP" sz="1400">
            <a:effectLst/>
            <a:latin typeface="ＭＳ ゴシック" panose="020B0609070205080204" pitchFamily="49" charset="-128"/>
            <a:ea typeface="ＭＳ ゴシック" panose="020B0609070205080204" pitchFamily="49" charset="-128"/>
          </a:endParaRPr>
        </a:p>
        <a:p>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45</xdr:row>
      <xdr:rowOff>13758</xdr:rowOff>
    </xdr:to>
    <xdr:cxnSp macro="">
      <xdr:nvCxnSpPr>
        <xdr:cNvPr id="64" name="直線コネクタ 63"/>
        <xdr:cNvCxnSpPr/>
      </xdr:nvCxnSpPr>
      <xdr:spPr>
        <a:xfrm flipV="1">
          <a:off x="4953000" y="606001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97367</xdr:rowOff>
    </xdr:from>
    <xdr:to>
      <xdr:col>23</xdr:col>
      <xdr:colOff>133350</xdr:colOff>
      <xdr:row>39</xdr:row>
      <xdr:rowOff>97367</xdr:rowOff>
    </xdr:to>
    <xdr:cxnSp macro="">
      <xdr:nvCxnSpPr>
        <xdr:cNvPr id="69" name="直線コネクタ 68"/>
        <xdr:cNvCxnSpPr/>
      </xdr:nvCxnSpPr>
      <xdr:spPr>
        <a:xfrm>
          <a:off x="4114800" y="67839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97367</xdr:rowOff>
    </xdr:from>
    <xdr:to>
      <xdr:col>19</xdr:col>
      <xdr:colOff>133350</xdr:colOff>
      <xdr:row>39</xdr:row>
      <xdr:rowOff>137583</xdr:rowOff>
    </xdr:to>
    <xdr:cxnSp macro="">
      <xdr:nvCxnSpPr>
        <xdr:cNvPr id="72" name="直線コネクタ 71"/>
        <xdr:cNvCxnSpPr/>
      </xdr:nvCxnSpPr>
      <xdr:spPr>
        <a:xfrm flipV="1">
          <a:off x="3225800" y="67839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74" name="テキスト ボックス 73"/>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137583</xdr:rowOff>
    </xdr:from>
    <xdr:to>
      <xdr:col>15</xdr:col>
      <xdr:colOff>82550</xdr:colOff>
      <xdr:row>40</xdr:row>
      <xdr:rowOff>6350</xdr:rowOff>
    </xdr:to>
    <xdr:cxnSp macro="">
      <xdr:nvCxnSpPr>
        <xdr:cNvPr id="75" name="直線コネクタ 74"/>
        <xdr:cNvCxnSpPr/>
      </xdr:nvCxnSpPr>
      <xdr:spPr>
        <a:xfrm flipV="1">
          <a:off x="2336800" y="68241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77" name="テキスト ボックス 76"/>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6350</xdr:rowOff>
    </xdr:from>
    <xdr:to>
      <xdr:col>11</xdr:col>
      <xdr:colOff>31750</xdr:colOff>
      <xdr:row>40</xdr:row>
      <xdr:rowOff>46567</xdr:rowOff>
    </xdr:to>
    <xdr:cxnSp macro="">
      <xdr:nvCxnSpPr>
        <xdr:cNvPr id="78" name="直線コネクタ 77"/>
        <xdr:cNvCxnSpPr/>
      </xdr:nvCxnSpPr>
      <xdr:spPr>
        <a:xfrm flipV="1">
          <a:off x="1447800" y="68643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82" name="テキスト ボックス 81"/>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46567</xdr:rowOff>
    </xdr:from>
    <xdr:to>
      <xdr:col>23</xdr:col>
      <xdr:colOff>184150</xdr:colOff>
      <xdr:row>39</xdr:row>
      <xdr:rowOff>148167</xdr:rowOff>
    </xdr:to>
    <xdr:sp macro="" textlink="">
      <xdr:nvSpPr>
        <xdr:cNvPr id="88" name="楕円 87"/>
        <xdr:cNvSpPr/>
      </xdr:nvSpPr>
      <xdr:spPr>
        <a:xfrm>
          <a:off x="4902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63094</xdr:rowOff>
    </xdr:from>
    <xdr:ext cx="762000" cy="259045"/>
    <xdr:sp macro="" textlink="">
      <xdr:nvSpPr>
        <xdr:cNvPr id="89" name="財政力該当値テキスト"/>
        <xdr:cNvSpPr txBox="1"/>
      </xdr:nvSpPr>
      <xdr:spPr>
        <a:xfrm>
          <a:off x="5041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46567</xdr:rowOff>
    </xdr:from>
    <xdr:to>
      <xdr:col>19</xdr:col>
      <xdr:colOff>184150</xdr:colOff>
      <xdr:row>39</xdr:row>
      <xdr:rowOff>148167</xdr:rowOff>
    </xdr:to>
    <xdr:sp macro="" textlink="">
      <xdr:nvSpPr>
        <xdr:cNvPr id="90" name="楕円 89"/>
        <xdr:cNvSpPr/>
      </xdr:nvSpPr>
      <xdr:spPr>
        <a:xfrm>
          <a:off x="4064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158344</xdr:rowOff>
    </xdr:from>
    <xdr:ext cx="736600" cy="259045"/>
    <xdr:sp macro="" textlink="">
      <xdr:nvSpPr>
        <xdr:cNvPr id="91" name="テキスト ボックス 90"/>
        <xdr:cNvSpPr txBox="1"/>
      </xdr:nvSpPr>
      <xdr:spPr>
        <a:xfrm>
          <a:off x="3733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86783</xdr:rowOff>
    </xdr:from>
    <xdr:to>
      <xdr:col>15</xdr:col>
      <xdr:colOff>133350</xdr:colOff>
      <xdr:row>40</xdr:row>
      <xdr:rowOff>16933</xdr:rowOff>
    </xdr:to>
    <xdr:sp macro="" textlink="">
      <xdr:nvSpPr>
        <xdr:cNvPr id="92" name="楕円 91"/>
        <xdr:cNvSpPr/>
      </xdr:nvSpPr>
      <xdr:spPr>
        <a:xfrm>
          <a:off x="3175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27110</xdr:rowOff>
    </xdr:from>
    <xdr:ext cx="762000" cy="259045"/>
    <xdr:sp macro="" textlink="">
      <xdr:nvSpPr>
        <xdr:cNvPr id="93" name="テキスト ボックス 92"/>
        <xdr:cNvSpPr txBox="1"/>
      </xdr:nvSpPr>
      <xdr:spPr>
        <a:xfrm>
          <a:off x="2844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127000</xdr:rowOff>
    </xdr:from>
    <xdr:to>
      <xdr:col>11</xdr:col>
      <xdr:colOff>82550</xdr:colOff>
      <xdr:row>40</xdr:row>
      <xdr:rowOff>57150</xdr:rowOff>
    </xdr:to>
    <xdr:sp macro="" textlink="">
      <xdr:nvSpPr>
        <xdr:cNvPr id="94" name="楕円 93"/>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67327</xdr:rowOff>
    </xdr:from>
    <xdr:ext cx="762000" cy="259045"/>
    <xdr:sp macro="" textlink="">
      <xdr:nvSpPr>
        <xdr:cNvPr id="95" name="テキスト ボックス 94"/>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96" name="楕円 95"/>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97" name="テキスト ボックス 96"/>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補助費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や公債費の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により前年度に比べて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類似団体の平均値を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今後も、定員管理等による歳出削減や起債の抑制を行うとともに、市税徴収率の向上などによる歳入確保に取り組み、財政構造の弾力性の確保に努める。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113212</xdr:rowOff>
    </xdr:from>
    <xdr:to>
      <xdr:col>23</xdr:col>
      <xdr:colOff>133350</xdr:colOff>
      <xdr:row>66</xdr:row>
      <xdr:rowOff>92891</xdr:rowOff>
    </xdr:to>
    <xdr:cxnSp macro="">
      <xdr:nvCxnSpPr>
        <xdr:cNvPr id="129" name="直線コネクタ 128"/>
        <xdr:cNvCxnSpPr/>
      </xdr:nvCxnSpPr>
      <xdr:spPr>
        <a:xfrm flipV="1">
          <a:off x="4953000" y="10057312"/>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0" name="財政構造の弾力性最小値テキスト"/>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1" name="直線コネクタ 130"/>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28139</xdr:rowOff>
    </xdr:from>
    <xdr:ext cx="762000" cy="259045"/>
    <xdr:sp macro="" textlink="">
      <xdr:nvSpPr>
        <xdr:cNvPr id="132" name="財政構造の弾力性最大値テキスト"/>
        <xdr:cNvSpPr txBox="1"/>
      </xdr:nvSpPr>
      <xdr:spPr>
        <a:xfrm>
          <a:off x="5041900" y="980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113212</xdr:rowOff>
    </xdr:from>
    <xdr:to>
      <xdr:col>24</xdr:col>
      <xdr:colOff>12700</xdr:colOff>
      <xdr:row>58</xdr:row>
      <xdr:rowOff>113212</xdr:rowOff>
    </xdr:to>
    <xdr:cxnSp macro="">
      <xdr:nvCxnSpPr>
        <xdr:cNvPr id="133" name="直線コネクタ 132"/>
        <xdr:cNvCxnSpPr/>
      </xdr:nvCxnSpPr>
      <xdr:spPr>
        <a:xfrm>
          <a:off x="4864100" y="1005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109038</xdr:rowOff>
    </xdr:from>
    <xdr:to>
      <xdr:col>23</xdr:col>
      <xdr:colOff>133350</xdr:colOff>
      <xdr:row>62</xdr:row>
      <xdr:rowOff>41003</xdr:rowOff>
    </xdr:to>
    <xdr:cxnSp macro="">
      <xdr:nvCxnSpPr>
        <xdr:cNvPr id="134" name="直線コネクタ 133"/>
        <xdr:cNvCxnSpPr/>
      </xdr:nvCxnSpPr>
      <xdr:spPr>
        <a:xfrm flipV="1">
          <a:off x="4114800" y="10567488"/>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107060</xdr:rowOff>
    </xdr:from>
    <xdr:ext cx="762000" cy="259045"/>
    <xdr:sp macro="" textlink="">
      <xdr:nvSpPr>
        <xdr:cNvPr id="135" name="財政構造の弾力性平均値テキスト"/>
        <xdr:cNvSpPr txBox="1"/>
      </xdr:nvSpPr>
      <xdr:spPr>
        <a:xfrm>
          <a:off x="5041900" y="1073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134983</xdr:rowOff>
    </xdr:from>
    <xdr:to>
      <xdr:col>23</xdr:col>
      <xdr:colOff>184150</xdr:colOff>
      <xdr:row>63</xdr:row>
      <xdr:rowOff>65133</xdr:rowOff>
    </xdr:to>
    <xdr:sp macro="" textlink="">
      <xdr:nvSpPr>
        <xdr:cNvPr id="136" name="フローチャート: 判断 135"/>
        <xdr:cNvSpPr/>
      </xdr:nvSpPr>
      <xdr:spPr>
        <a:xfrm>
          <a:off x="49022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157299</xdr:rowOff>
    </xdr:from>
    <xdr:to>
      <xdr:col>19</xdr:col>
      <xdr:colOff>133350</xdr:colOff>
      <xdr:row>62</xdr:row>
      <xdr:rowOff>41003</xdr:rowOff>
    </xdr:to>
    <xdr:cxnSp macro="">
      <xdr:nvCxnSpPr>
        <xdr:cNvPr id="137" name="直線コネクタ 136"/>
        <xdr:cNvCxnSpPr/>
      </xdr:nvCxnSpPr>
      <xdr:spPr>
        <a:xfrm>
          <a:off x="3225800" y="10615749"/>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93617</xdr:rowOff>
    </xdr:from>
    <xdr:to>
      <xdr:col>19</xdr:col>
      <xdr:colOff>184150</xdr:colOff>
      <xdr:row>63</xdr:row>
      <xdr:rowOff>23767</xdr:rowOff>
    </xdr:to>
    <xdr:sp macro="" textlink="">
      <xdr:nvSpPr>
        <xdr:cNvPr id="138" name="フローチャート: 判断 137"/>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8544</xdr:rowOff>
    </xdr:from>
    <xdr:ext cx="736600" cy="259045"/>
    <xdr:sp macro="" textlink="">
      <xdr:nvSpPr>
        <xdr:cNvPr id="139" name="テキスト ボックス 138"/>
        <xdr:cNvSpPr txBox="1"/>
      </xdr:nvSpPr>
      <xdr:spPr>
        <a:xfrm>
          <a:off x="3733800" y="1080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26307</xdr:rowOff>
    </xdr:from>
    <xdr:to>
      <xdr:col>15</xdr:col>
      <xdr:colOff>82550</xdr:colOff>
      <xdr:row>61</xdr:row>
      <xdr:rowOff>157299</xdr:rowOff>
    </xdr:to>
    <xdr:cxnSp macro="">
      <xdr:nvCxnSpPr>
        <xdr:cNvPr id="140" name="直線コネクタ 139"/>
        <xdr:cNvCxnSpPr/>
      </xdr:nvCxnSpPr>
      <xdr:spPr>
        <a:xfrm>
          <a:off x="2336800" y="10484757"/>
          <a:ext cx="889000" cy="1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45357</xdr:rowOff>
    </xdr:from>
    <xdr:to>
      <xdr:col>15</xdr:col>
      <xdr:colOff>133350</xdr:colOff>
      <xdr:row>62</xdr:row>
      <xdr:rowOff>146957</xdr:rowOff>
    </xdr:to>
    <xdr:sp macro="" textlink="">
      <xdr:nvSpPr>
        <xdr:cNvPr id="141" name="フローチャート: 判断 140"/>
        <xdr:cNvSpPr/>
      </xdr:nvSpPr>
      <xdr:spPr>
        <a:xfrm>
          <a:off x="3175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131734</xdr:rowOff>
    </xdr:from>
    <xdr:ext cx="762000" cy="259045"/>
    <xdr:sp macro="" textlink="">
      <xdr:nvSpPr>
        <xdr:cNvPr id="142" name="テキスト ボックス 141"/>
        <xdr:cNvSpPr txBox="1"/>
      </xdr:nvSpPr>
      <xdr:spPr>
        <a:xfrm>
          <a:off x="2844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120106</xdr:rowOff>
    </xdr:from>
    <xdr:to>
      <xdr:col>11</xdr:col>
      <xdr:colOff>31750</xdr:colOff>
      <xdr:row>61</xdr:row>
      <xdr:rowOff>26307</xdr:rowOff>
    </xdr:to>
    <xdr:cxnSp macro="">
      <xdr:nvCxnSpPr>
        <xdr:cNvPr id="143" name="直線コネクタ 142"/>
        <xdr:cNvCxnSpPr/>
      </xdr:nvCxnSpPr>
      <xdr:spPr>
        <a:xfrm>
          <a:off x="1447800" y="10064206"/>
          <a:ext cx="889000" cy="42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147865</xdr:rowOff>
    </xdr:from>
    <xdr:to>
      <xdr:col>11</xdr:col>
      <xdr:colOff>82550</xdr:colOff>
      <xdr:row>62</xdr:row>
      <xdr:rowOff>78015</xdr:rowOff>
    </xdr:to>
    <xdr:sp macro="" textlink="">
      <xdr:nvSpPr>
        <xdr:cNvPr id="144" name="フローチャート: 判断 143"/>
        <xdr:cNvSpPr/>
      </xdr:nvSpPr>
      <xdr:spPr>
        <a:xfrm>
          <a:off x="2286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62792</xdr:rowOff>
    </xdr:from>
    <xdr:ext cx="762000" cy="259045"/>
    <xdr:sp macro="" textlink="">
      <xdr:nvSpPr>
        <xdr:cNvPr id="145" name="テキスト ボックス 144"/>
        <xdr:cNvSpPr txBox="1"/>
      </xdr:nvSpPr>
      <xdr:spPr>
        <a:xfrm>
          <a:off x="1955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23767</xdr:rowOff>
    </xdr:from>
    <xdr:to>
      <xdr:col>7</xdr:col>
      <xdr:colOff>31750</xdr:colOff>
      <xdr:row>61</xdr:row>
      <xdr:rowOff>125367</xdr:rowOff>
    </xdr:to>
    <xdr:sp macro="" textlink="">
      <xdr:nvSpPr>
        <xdr:cNvPr id="146" name="フローチャート: 判断 145"/>
        <xdr:cNvSpPr/>
      </xdr:nvSpPr>
      <xdr:spPr>
        <a:xfrm>
          <a:off x="1397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110144</xdr:rowOff>
    </xdr:from>
    <xdr:ext cx="762000" cy="259045"/>
    <xdr:sp macro="" textlink="">
      <xdr:nvSpPr>
        <xdr:cNvPr id="147" name="テキスト ボックス 146"/>
        <xdr:cNvSpPr txBox="1"/>
      </xdr:nvSpPr>
      <xdr:spPr>
        <a:xfrm>
          <a:off x="10668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58238</xdr:rowOff>
    </xdr:from>
    <xdr:to>
      <xdr:col>23</xdr:col>
      <xdr:colOff>184150</xdr:colOff>
      <xdr:row>61</xdr:row>
      <xdr:rowOff>159838</xdr:rowOff>
    </xdr:to>
    <xdr:sp macro="" textlink="">
      <xdr:nvSpPr>
        <xdr:cNvPr id="153" name="楕円 152"/>
        <xdr:cNvSpPr/>
      </xdr:nvSpPr>
      <xdr:spPr>
        <a:xfrm>
          <a:off x="49022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74765</xdr:rowOff>
    </xdr:from>
    <xdr:ext cx="762000" cy="259045"/>
    <xdr:sp macro="" textlink="">
      <xdr:nvSpPr>
        <xdr:cNvPr id="154" name="財政構造の弾力性該当値テキスト"/>
        <xdr:cNvSpPr txBox="1"/>
      </xdr:nvSpPr>
      <xdr:spPr>
        <a:xfrm>
          <a:off x="5041900" y="1036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161653</xdr:rowOff>
    </xdr:from>
    <xdr:to>
      <xdr:col>19</xdr:col>
      <xdr:colOff>184150</xdr:colOff>
      <xdr:row>62</xdr:row>
      <xdr:rowOff>91803</xdr:rowOff>
    </xdr:to>
    <xdr:sp macro="" textlink="">
      <xdr:nvSpPr>
        <xdr:cNvPr id="155" name="楕円 154"/>
        <xdr:cNvSpPr/>
      </xdr:nvSpPr>
      <xdr:spPr>
        <a:xfrm>
          <a:off x="40640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101980</xdr:rowOff>
    </xdr:from>
    <xdr:ext cx="736600" cy="259045"/>
    <xdr:sp macro="" textlink="">
      <xdr:nvSpPr>
        <xdr:cNvPr id="156" name="テキスト ボックス 155"/>
        <xdr:cNvSpPr txBox="1"/>
      </xdr:nvSpPr>
      <xdr:spPr>
        <a:xfrm>
          <a:off x="3733800" y="10388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106499</xdr:rowOff>
    </xdr:from>
    <xdr:to>
      <xdr:col>15</xdr:col>
      <xdr:colOff>133350</xdr:colOff>
      <xdr:row>62</xdr:row>
      <xdr:rowOff>36649</xdr:rowOff>
    </xdr:to>
    <xdr:sp macro="" textlink="">
      <xdr:nvSpPr>
        <xdr:cNvPr id="157" name="楕円 156"/>
        <xdr:cNvSpPr/>
      </xdr:nvSpPr>
      <xdr:spPr>
        <a:xfrm>
          <a:off x="31750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46826</xdr:rowOff>
    </xdr:from>
    <xdr:ext cx="762000" cy="259045"/>
    <xdr:sp macro="" textlink="">
      <xdr:nvSpPr>
        <xdr:cNvPr id="158" name="テキスト ボックス 157"/>
        <xdr:cNvSpPr txBox="1"/>
      </xdr:nvSpPr>
      <xdr:spPr>
        <a:xfrm>
          <a:off x="2844800" y="1033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146957</xdr:rowOff>
    </xdr:from>
    <xdr:to>
      <xdr:col>11</xdr:col>
      <xdr:colOff>82550</xdr:colOff>
      <xdr:row>61</xdr:row>
      <xdr:rowOff>77107</xdr:rowOff>
    </xdr:to>
    <xdr:sp macro="" textlink="">
      <xdr:nvSpPr>
        <xdr:cNvPr id="159" name="楕円 158"/>
        <xdr:cNvSpPr/>
      </xdr:nvSpPr>
      <xdr:spPr>
        <a:xfrm>
          <a:off x="2286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87284</xdr:rowOff>
    </xdr:from>
    <xdr:ext cx="762000" cy="259045"/>
    <xdr:sp macro="" textlink="">
      <xdr:nvSpPr>
        <xdr:cNvPr id="160" name="テキスト ボックス 159"/>
        <xdr:cNvSpPr txBox="1"/>
      </xdr:nvSpPr>
      <xdr:spPr>
        <a:xfrm>
          <a:off x="1955800" y="1020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69306</xdr:rowOff>
    </xdr:from>
    <xdr:to>
      <xdr:col>7</xdr:col>
      <xdr:colOff>31750</xdr:colOff>
      <xdr:row>58</xdr:row>
      <xdr:rowOff>170906</xdr:rowOff>
    </xdr:to>
    <xdr:sp macro="" textlink="">
      <xdr:nvSpPr>
        <xdr:cNvPr id="161" name="楕円 160"/>
        <xdr:cNvSpPr/>
      </xdr:nvSpPr>
      <xdr:spPr>
        <a:xfrm>
          <a:off x="1397000" y="1001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9633</xdr:rowOff>
    </xdr:from>
    <xdr:ext cx="762000" cy="259045"/>
    <xdr:sp macro="" textlink="">
      <xdr:nvSpPr>
        <xdr:cNvPr id="162" name="テキスト ボックス 161"/>
        <xdr:cNvSpPr txBox="1"/>
      </xdr:nvSpPr>
      <xdr:spPr>
        <a:xfrm>
          <a:off x="1066800" y="978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[116,551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年度は、退職手当</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の増等により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物件費が微減したため、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を上回りはしたもののほぼ横ばいとなった。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類似団体の平均値を下回った状態を維持している。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今後も、定員適正化やコスト削減に取り組み、人件費・物件費等の削減を図る。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54257</xdr:rowOff>
    </xdr:from>
    <xdr:to>
      <xdr:col>23</xdr:col>
      <xdr:colOff>133350</xdr:colOff>
      <xdr:row>88</xdr:row>
      <xdr:rowOff>155967</xdr:rowOff>
    </xdr:to>
    <xdr:cxnSp macro="">
      <xdr:nvCxnSpPr>
        <xdr:cNvPr id="190" name="直線コネクタ 189"/>
        <xdr:cNvCxnSpPr/>
      </xdr:nvCxnSpPr>
      <xdr:spPr>
        <a:xfrm flipV="1">
          <a:off x="4953000" y="13770257"/>
          <a:ext cx="0" cy="1473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128044</xdr:rowOff>
    </xdr:from>
    <xdr:ext cx="762000" cy="259045"/>
    <xdr:sp macro="" textlink="">
      <xdr:nvSpPr>
        <xdr:cNvPr id="191" name="人件費・物件費等の状況最小値テキスト"/>
        <xdr:cNvSpPr txBox="1"/>
      </xdr:nvSpPr>
      <xdr:spPr>
        <a:xfrm>
          <a:off x="5041900" y="1521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155967</xdr:rowOff>
    </xdr:from>
    <xdr:to>
      <xdr:col>24</xdr:col>
      <xdr:colOff>12700</xdr:colOff>
      <xdr:row>88</xdr:row>
      <xdr:rowOff>155967</xdr:rowOff>
    </xdr:to>
    <xdr:cxnSp macro="">
      <xdr:nvCxnSpPr>
        <xdr:cNvPr id="192" name="直線コネクタ 191"/>
        <xdr:cNvCxnSpPr/>
      </xdr:nvCxnSpPr>
      <xdr:spPr>
        <a:xfrm>
          <a:off x="4864100" y="1524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140634</xdr:rowOff>
    </xdr:from>
    <xdr:ext cx="762000" cy="259045"/>
    <xdr:sp macro="" textlink="">
      <xdr:nvSpPr>
        <xdr:cNvPr id="193" name="人件費・物件費等の状況最大値テキスト"/>
        <xdr:cNvSpPr txBox="1"/>
      </xdr:nvSpPr>
      <xdr:spPr>
        <a:xfrm>
          <a:off x="5041900" y="1351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54257</xdr:rowOff>
    </xdr:from>
    <xdr:to>
      <xdr:col>24</xdr:col>
      <xdr:colOff>12700</xdr:colOff>
      <xdr:row>80</xdr:row>
      <xdr:rowOff>54257</xdr:rowOff>
    </xdr:to>
    <xdr:cxnSp macro="">
      <xdr:nvCxnSpPr>
        <xdr:cNvPr id="194" name="直線コネクタ 193"/>
        <xdr:cNvCxnSpPr/>
      </xdr:nvCxnSpPr>
      <xdr:spPr>
        <a:xfrm>
          <a:off x="4864100" y="1377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148661</xdr:rowOff>
    </xdr:from>
    <xdr:to>
      <xdr:col>23</xdr:col>
      <xdr:colOff>133350</xdr:colOff>
      <xdr:row>81</xdr:row>
      <xdr:rowOff>153400</xdr:rowOff>
    </xdr:to>
    <xdr:cxnSp macro="">
      <xdr:nvCxnSpPr>
        <xdr:cNvPr id="195" name="直線コネクタ 194"/>
        <xdr:cNvCxnSpPr/>
      </xdr:nvCxnSpPr>
      <xdr:spPr>
        <a:xfrm>
          <a:off x="4114800" y="14036111"/>
          <a:ext cx="838200" cy="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157094</xdr:rowOff>
    </xdr:from>
    <xdr:ext cx="762000" cy="259045"/>
    <xdr:sp macro="" textlink="">
      <xdr:nvSpPr>
        <xdr:cNvPr id="196" name="人件費・物件費等の状況平均値テキスト"/>
        <xdr:cNvSpPr txBox="1"/>
      </xdr:nvSpPr>
      <xdr:spPr>
        <a:xfrm>
          <a:off x="5041900" y="14215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13567</xdr:rowOff>
    </xdr:from>
    <xdr:to>
      <xdr:col>23</xdr:col>
      <xdr:colOff>184150</xdr:colOff>
      <xdr:row>83</xdr:row>
      <xdr:rowOff>115167</xdr:rowOff>
    </xdr:to>
    <xdr:sp macro="" textlink="">
      <xdr:nvSpPr>
        <xdr:cNvPr id="197" name="フローチャート: 判断 196"/>
        <xdr:cNvSpPr/>
      </xdr:nvSpPr>
      <xdr:spPr>
        <a:xfrm>
          <a:off x="49022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148661</xdr:rowOff>
    </xdr:from>
    <xdr:to>
      <xdr:col>19</xdr:col>
      <xdr:colOff>133350</xdr:colOff>
      <xdr:row>81</xdr:row>
      <xdr:rowOff>166314</xdr:rowOff>
    </xdr:to>
    <xdr:cxnSp macro="">
      <xdr:nvCxnSpPr>
        <xdr:cNvPr id="198" name="直線コネクタ 197"/>
        <xdr:cNvCxnSpPr/>
      </xdr:nvCxnSpPr>
      <xdr:spPr>
        <a:xfrm flipV="1">
          <a:off x="3225800" y="14036111"/>
          <a:ext cx="889000" cy="1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144044</xdr:rowOff>
    </xdr:from>
    <xdr:to>
      <xdr:col>19</xdr:col>
      <xdr:colOff>184150</xdr:colOff>
      <xdr:row>83</xdr:row>
      <xdr:rowOff>74194</xdr:rowOff>
    </xdr:to>
    <xdr:sp macro="" textlink="">
      <xdr:nvSpPr>
        <xdr:cNvPr id="199" name="フローチャート: 判断 198"/>
        <xdr:cNvSpPr/>
      </xdr:nvSpPr>
      <xdr:spPr>
        <a:xfrm>
          <a:off x="4064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58971</xdr:rowOff>
    </xdr:from>
    <xdr:ext cx="736600" cy="259045"/>
    <xdr:sp macro="" textlink="">
      <xdr:nvSpPr>
        <xdr:cNvPr id="200" name="テキスト ボックス 199"/>
        <xdr:cNvSpPr txBox="1"/>
      </xdr:nvSpPr>
      <xdr:spPr>
        <a:xfrm>
          <a:off x="3733800" y="1428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133150</xdr:rowOff>
    </xdr:from>
    <xdr:to>
      <xdr:col>15</xdr:col>
      <xdr:colOff>82550</xdr:colOff>
      <xdr:row>81</xdr:row>
      <xdr:rowOff>166314</xdr:rowOff>
    </xdr:to>
    <xdr:cxnSp macro="">
      <xdr:nvCxnSpPr>
        <xdr:cNvPr id="201" name="直線コネクタ 200"/>
        <xdr:cNvCxnSpPr/>
      </xdr:nvCxnSpPr>
      <xdr:spPr>
        <a:xfrm>
          <a:off x="2336800" y="14020600"/>
          <a:ext cx="889000" cy="3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138157</xdr:rowOff>
    </xdr:from>
    <xdr:to>
      <xdr:col>15</xdr:col>
      <xdr:colOff>133350</xdr:colOff>
      <xdr:row>83</xdr:row>
      <xdr:rowOff>68307</xdr:rowOff>
    </xdr:to>
    <xdr:sp macro="" textlink="">
      <xdr:nvSpPr>
        <xdr:cNvPr id="202" name="フローチャート: 判断 201"/>
        <xdr:cNvSpPr/>
      </xdr:nvSpPr>
      <xdr:spPr>
        <a:xfrm>
          <a:off x="3175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53084</xdr:rowOff>
    </xdr:from>
    <xdr:ext cx="762000" cy="259045"/>
    <xdr:sp macro="" textlink="">
      <xdr:nvSpPr>
        <xdr:cNvPr id="203" name="テキスト ボックス 202"/>
        <xdr:cNvSpPr txBox="1"/>
      </xdr:nvSpPr>
      <xdr:spPr>
        <a:xfrm>
          <a:off x="2844800" y="1428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96791</xdr:rowOff>
    </xdr:from>
    <xdr:to>
      <xdr:col>11</xdr:col>
      <xdr:colOff>31750</xdr:colOff>
      <xdr:row>81</xdr:row>
      <xdr:rowOff>133150</xdr:rowOff>
    </xdr:to>
    <xdr:cxnSp macro="">
      <xdr:nvCxnSpPr>
        <xdr:cNvPr id="204" name="直線コネクタ 203"/>
        <xdr:cNvCxnSpPr/>
      </xdr:nvCxnSpPr>
      <xdr:spPr>
        <a:xfrm>
          <a:off x="1447800" y="13984241"/>
          <a:ext cx="889000" cy="3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96141</xdr:rowOff>
    </xdr:from>
    <xdr:to>
      <xdr:col>11</xdr:col>
      <xdr:colOff>82550</xdr:colOff>
      <xdr:row>83</xdr:row>
      <xdr:rowOff>26291</xdr:rowOff>
    </xdr:to>
    <xdr:sp macro="" textlink="">
      <xdr:nvSpPr>
        <xdr:cNvPr id="205" name="フローチャート: 判断 204"/>
        <xdr:cNvSpPr/>
      </xdr:nvSpPr>
      <xdr:spPr>
        <a:xfrm>
          <a:off x="2286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11068</xdr:rowOff>
    </xdr:from>
    <xdr:ext cx="762000" cy="259045"/>
    <xdr:sp macro="" textlink="">
      <xdr:nvSpPr>
        <xdr:cNvPr id="206" name="テキスト ボックス 205"/>
        <xdr:cNvSpPr txBox="1"/>
      </xdr:nvSpPr>
      <xdr:spPr>
        <a:xfrm>
          <a:off x="1955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34725</xdr:rowOff>
    </xdr:from>
    <xdr:to>
      <xdr:col>7</xdr:col>
      <xdr:colOff>31750</xdr:colOff>
      <xdr:row>83</xdr:row>
      <xdr:rowOff>136325</xdr:rowOff>
    </xdr:to>
    <xdr:sp macro="" textlink="">
      <xdr:nvSpPr>
        <xdr:cNvPr id="207" name="フローチャート: 判断 206"/>
        <xdr:cNvSpPr/>
      </xdr:nvSpPr>
      <xdr:spPr>
        <a:xfrm>
          <a:off x="1397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121102</xdr:rowOff>
    </xdr:from>
    <xdr:ext cx="762000" cy="259045"/>
    <xdr:sp macro="" textlink="">
      <xdr:nvSpPr>
        <xdr:cNvPr id="208" name="テキスト ボックス 207"/>
        <xdr:cNvSpPr txBox="1"/>
      </xdr:nvSpPr>
      <xdr:spPr>
        <a:xfrm>
          <a:off x="1066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102600</xdr:rowOff>
    </xdr:from>
    <xdr:to>
      <xdr:col>23</xdr:col>
      <xdr:colOff>184150</xdr:colOff>
      <xdr:row>82</xdr:row>
      <xdr:rowOff>32750</xdr:rowOff>
    </xdr:to>
    <xdr:sp macro="" textlink="">
      <xdr:nvSpPr>
        <xdr:cNvPr id="214" name="楕円 213"/>
        <xdr:cNvSpPr/>
      </xdr:nvSpPr>
      <xdr:spPr>
        <a:xfrm>
          <a:off x="4902200" y="1399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119127</xdr:rowOff>
    </xdr:from>
    <xdr:ext cx="762000" cy="259045"/>
    <xdr:sp macro="" textlink="">
      <xdr:nvSpPr>
        <xdr:cNvPr id="215" name="人件費・物件費等の状況該当値テキスト"/>
        <xdr:cNvSpPr txBox="1"/>
      </xdr:nvSpPr>
      <xdr:spPr>
        <a:xfrm>
          <a:off x="5041900" y="1383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97861</xdr:rowOff>
    </xdr:from>
    <xdr:to>
      <xdr:col>19</xdr:col>
      <xdr:colOff>184150</xdr:colOff>
      <xdr:row>82</xdr:row>
      <xdr:rowOff>28011</xdr:rowOff>
    </xdr:to>
    <xdr:sp macro="" textlink="">
      <xdr:nvSpPr>
        <xdr:cNvPr id="216" name="楕円 215"/>
        <xdr:cNvSpPr/>
      </xdr:nvSpPr>
      <xdr:spPr>
        <a:xfrm>
          <a:off x="4064000" y="1398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38188</xdr:rowOff>
    </xdr:from>
    <xdr:ext cx="736600" cy="259045"/>
    <xdr:sp macro="" textlink="">
      <xdr:nvSpPr>
        <xdr:cNvPr id="217" name="テキスト ボックス 216"/>
        <xdr:cNvSpPr txBox="1"/>
      </xdr:nvSpPr>
      <xdr:spPr>
        <a:xfrm>
          <a:off x="3733800" y="13754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115514</xdr:rowOff>
    </xdr:from>
    <xdr:to>
      <xdr:col>15</xdr:col>
      <xdr:colOff>133350</xdr:colOff>
      <xdr:row>82</xdr:row>
      <xdr:rowOff>45664</xdr:rowOff>
    </xdr:to>
    <xdr:sp macro="" textlink="">
      <xdr:nvSpPr>
        <xdr:cNvPr id="218" name="楕円 217"/>
        <xdr:cNvSpPr/>
      </xdr:nvSpPr>
      <xdr:spPr>
        <a:xfrm>
          <a:off x="3175000" y="1400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55841</xdr:rowOff>
    </xdr:from>
    <xdr:ext cx="762000" cy="259045"/>
    <xdr:sp macro="" textlink="">
      <xdr:nvSpPr>
        <xdr:cNvPr id="219" name="テキスト ボックス 218"/>
        <xdr:cNvSpPr txBox="1"/>
      </xdr:nvSpPr>
      <xdr:spPr>
        <a:xfrm>
          <a:off x="2844800" y="1377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82350</xdr:rowOff>
    </xdr:from>
    <xdr:to>
      <xdr:col>11</xdr:col>
      <xdr:colOff>82550</xdr:colOff>
      <xdr:row>82</xdr:row>
      <xdr:rowOff>12500</xdr:rowOff>
    </xdr:to>
    <xdr:sp macro="" textlink="">
      <xdr:nvSpPr>
        <xdr:cNvPr id="220" name="楕円 219"/>
        <xdr:cNvSpPr/>
      </xdr:nvSpPr>
      <xdr:spPr>
        <a:xfrm>
          <a:off x="2286000" y="1396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22677</xdr:rowOff>
    </xdr:from>
    <xdr:ext cx="762000" cy="259045"/>
    <xdr:sp macro="" textlink="">
      <xdr:nvSpPr>
        <xdr:cNvPr id="221" name="テキスト ボックス 220"/>
        <xdr:cNvSpPr txBox="1"/>
      </xdr:nvSpPr>
      <xdr:spPr>
        <a:xfrm>
          <a:off x="1955800" y="137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45991</xdr:rowOff>
    </xdr:from>
    <xdr:to>
      <xdr:col>7</xdr:col>
      <xdr:colOff>31750</xdr:colOff>
      <xdr:row>81</xdr:row>
      <xdr:rowOff>147591</xdr:rowOff>
    </xdr:to>
    <xdr:sp macro="" textlink="">
      <xdr:nvSpPr>
        <xdr:cNvPr id="222" name="楕円 221"/>
        <xdr:cNvSpPr/>
      </xdr:nvSpPr>
      <xdr:spPr>
        <a:xfrm>
          <a:off x="1397000" y="1393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157768</xdr:rowOff>
    </xdr:from>
    <xdr:ext cx="762000" cy="259045"/>
    <xdr:sp macro="" textlink="">
      <xdr:nvSpPr>
        <xdr:cNvPr id="223" name="テキスト ボックス 222"/>
        <xdr:cNvSpPr txBox="1"/>
      </xdr:nvSpPr>
      <xdr:spPr>
        <a:xfrm>
          <a:off x="1066800" y="1370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100">
              <a:latin typeface="ＭＳ ゴシック" panose="020B0609070205080204" pitchFamily="49" charset="-128"/>
              <a:ea typeface="ＭＳ ゴシック" panose="020B0609070205080204" pitchFamily="49" charset="-128"/>
            </a:rPr>
            <a:t>　旧来からの県準拠の給与体系となっており、</a:t>
          </a:r>
          <a:r>
            <a:rPr kumimoji="0"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令和元年</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度は前年度</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と同水準</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、類似団体の平均値を</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上回るものとなっている</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給料表の構造を見直し、職務・職責に応じた構造への転換を図る観点から、職員の配置等の適正化等の措置を講じ、</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今後も国及び県の勧告並びに他市等の状況を参考にしながら給与水準の適正化に努める。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90</xdr:row>
      <xdr:rowOff>19050</xdr:rowOff>
    </xdr:to>
    <xdr:cxnSp macro="">
      <xdr:nvCxnSpPr>
        <xdr:cNvPr id="254" name="直線コネクタ 253"/>
        <xdr:cNvCxnSpPr/>
      </xdr:nvCxnSpPr>
      <xdr:spPr>
        <a:xfrm flipV="1">
          <a:off x="17018000" y="1376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34471</xdr:rowOff>
    </xdr:from>
    <xdr:to>
      <xdr:col>81</xdr:col>
      <xdr:colOff>44450</xdr:colOff>
      <xdr:row>88</xdr:row>
      <xdr:rowOff>34471</xdr:rowOff>
    </xdr:to>
    <xdr:cxnSp macro="">
      <xdr:nvCxnSpPr>
        <xdr:cNvPr id="259" name="直線コネクタ 258"/>
        <xdr:cNvCxnSpPr/>
      </xdr:nvCxnSpPr>
      <xdr:spPr>
        <a:xfrm>
          <a:off x="16179800" y="151220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15620</xdr:rowOff>
    </xdr:from>
    <xdr:ext cx="762000" cy="259045"/>
    <xdr:sp macro="" textlink="">
      <xdr:nvSpPr>
        <xdr:cNvPr id="260" name="給与水準   （国との比較）平均値テキスト"/>
        <xdr:cNvSpPr txBox="1"/>
      </xdr:nvSpPr>
      <xdr:spPr>
        <a:xfrm>
          <a:off x="17106900" y="14588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61" name="フローチャート: 判断 260"/>
        <xdr:cNvSpPr/>
      </xdr:nvSpPr>
      <xdr:spPr>
        <a:xfrm>
          <a:off x="169672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34471</xdr:rowOff>
    </xdr:from>
    <xdr:to>
      <xdr:col>77</xdr:col>
      <xdr:colOff>44450</xdr:colOff>
      <xdr:row>88</xdr:row>
      <xdr:rowOff>86179</xdr:rowOff>
    </xdr:to>
    <xdr:cxnSp macro="">
      <xdr:nvCxnSpPr>
        <xdr:cNvPr id="262" name="直線コネクタ 261"/>
        <xdr:cNvCxnSpPr/>
      </xdr:nvCxnSpPr>
      <xdr:spPr>
        <a:xfrm flipV="1">
          <a:off x="15290800" y="151220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4" name="テキスト ボックス 263"/>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34471</xdr:rowOff>
    </xdr:from>
    <xdr:to>
      <xdr:col>72</xdr:col>
      <xdr:colOff>203200</xdr:colOff>
      <xdr:row>88</xdr:row>
      <xdr:rowOff>86179</xdr:rowOff>
    </xdr:to>
    <xdr:cxnSp macro="">
      <xdr:nvCxnSpPr>
        <xdr:cNvPr id="265" name="直線コネクタ 264"/>
        <xdr:cNvCxnSpPr/>
      </xdr:nvCxnSpPr>
      <xdr:spPr>
        <a:xfrm>
          <a:off x="14401800" y="151220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7" name="テキスト ボックス 266"/>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34471</xdr:rowOff>
    </xdr:from>
    <xdr:to>
      <xdr:col>68</xdr:col>
      <xdr:colOff>152400</xdr:colOff>
      <xdr:row>88</xdr:row>
      <xdr:rowOff>68943</xdr:rowOff>
    </xdr:to>
    <xdr:cxnSp macro="">
      <xdr:nvCxnSpPr>
        <xdr:cNvPr id="268" name="直線コネクタ 267"/>
        <xdr:cNvCxnSpPr/>
      </xdr:nvCxnSpPr>
      <xdr:spPr>
        <a:xfrm flipV="1">
          <a:off x="13512800" y="151220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70" name="テキスト ボックス 269"/>
        <xdr:cNvSpPr txBox="1"/>
      </xdr:nvSpPr>
      <xdr:spPr>
        <a:xfrm>
          <a:off x="14020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71" name="フローチャート: 判断 270"/>
        <xdr:cNvSpPr/>
      </xdr:nvSpPr>
      <xdr:spPr>
        <a:xfrm>
          <a:off x="13462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145341</xdr:rowOff>
    </xdr:from>
    <xdr:ext cx="762000" cy="259045"/>
    <xdr:sp macro="" textlink="">
      <xdr:nvSpPr>
        <xdr:cNvPr id="272" name="テキスト ボックス 271"/>
        <xdr:cNvSpPr txBox="1"/>
      </xdr:nvSpPr>
      <xdr:spPr>
        <a:xfrm>
          <a:off x="13131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155121</xdr:rowOff>
    </xdr:from>
    <xdr:to>
      <xdr:col>81</xdr:col>
      <xdr:colOff>95250</xdr:colOff>
      <xdr:row>88</xdr:row>
      <xdr:rowOff>85271</xdr:rowOff>
    </xdr:to>
    <xdr:sp macro="" textlink="">
      <xdr:nvSpPr>
        <xdr:cNvPr id="278" name="楕円 277"/>
        <xdr:cNvSpPr/>
      </xdr:nvSpPr>
      <xdr:spPr>
        <a:xfrm>
          <a:off x="169672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127198</xdr:rowOff>
    </xdr:from>
    <xdr:ext cx="762000" cy="259045"/>
    <xdr:sp macro="" textlink="">
      <xdr:nvSpPr>
        <xdr:cNvPr id="279" name="給与水準   （国との比較）該当値テキスト"/>
        <xdr:cNvSpPr txBox="1"/>
      </xdr:nvSpPr>
      <xdr:spPr>
        <a:xfrm>
          <a:off x="17106900" y="150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155121</xdr:rowOff>
    </xdr:from>
    <xdr:to>
      <xdr:col>77</xdr:col>
      <xdr:colOff>95250</xdr:colOff>
      <xdr:row>88</xdr:row>
      <xdr:rowOff>85271</xdr:rowOff>
    </xdr:to>
    <xdr:sp macro="" textlink="">
      <xdr:nvSpPr>
        <xdr:cNvPr id="280" name="楕円 279"/>
        <xdr:cNvSpPr/>
      </xdr:nvSpPr>
      <xdr:spPr>
        <a:xfrm>
          <a:off x="16129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70048</xdr:rowOff>
    </xdr:from>
    <xdr:ext cx="736600" cy="259045"/>
    <xdr:sp macro="" textlink="">
      <xdr:nvSpPr>
        <xdr:cNvPr id="281" name="テキスト ボックス 280"/>
        <xdr:cNvSpPr txBox="1"/>
      </xdr:nvSpPr>
      <xdr:spPr>
        <a:xfrm>
          <a:off x="15798800" y="15157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35379</xdr:rowOff>
    </xdr:from>
    <xdr:to>
      <xdr:col>73</xdr:col>
      <xdr:colOff>44450</xdr:colOff>
      <xdr:row>88</xdr:row>
      <xdr:rowOff>136979</xdr:rowOff>
    </xdr:to>
    <xdr:sp macro="" textlink="">
      <xdr:nvSpPr>
        <xdr:cNvPr id="282" name="楕円 281"/>
        <xdr:cNvSpPr/>
      </xdr:nvSpPr>
      <xdr:spPr>
        <a:xfrm>
          <a:off x="15240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121756</xdr:rowOff>
    </xdr:from>
    <xdr:ext cx="762000" cy="259045"/>
    <xdr:sp macro="" textlink="">
      <xdr:nvSpPr>
        <xdr:cNvPr id="283" name="テキスト ボックス 282"/>
        <xdr:cNvSpPr txBox="1"/>
      </xdr:nvSpPr>
      <xdr:spPr>
        <a:xfrm>
          <a:off x="14909800" y="1520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155121</xdr:rowOff>
    </xdr:from>
    <xdr:to>
      <xdr:col>68</xdr:col>
      <xdr:colOff>203200</xdr:colOff>
      <xdr:row>88</xdr:row>
      <xdr:rowOff>85271</xdr:rowOff>
    </xdr:to>
    <xdr:sp macro="" textlink="">
      <xdr:nvSpPr>
        <xdr:cNvPr id="284" name="楕円 283"/>
        <xdr:cNvSpPr/>
      </xdr:nvSpPr>
      <xdr:spPr>
        <a:xfrm>
          <a:off x="14351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70048</xdr:rowOff>
    </xdr:from>
    <xdr:ext cx="762000" cy="259045"/>
    <xdr:sp macro="" textlink="">
      <xdr:nvSpPr>
        <xdr:cNvPr id="285" name="テキスト ボックス 284"/>
        <xdr:cNvSpPr txBox="1"/>
      </xdr:nvSpPr>
      <xdr:spPr>
        <a:xfrm>
          <a:off x="14020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18143</xdr:rowOff>
    </xdr:from>
    <xdr:to>
      <xdr:col>64</xdr:col>
      <xdr:colOff>152400</xdr:colOff>
      <xdr:row>88</xdr:row>
      <xdr:rowOff>119743</xdr:rowOff>
    </xdr:to>
    <xdr:sp macro="" textlink="">
      <xdr:nvSpPr>
        <xdr:cNvPr id="286" name="楕円 285"/>
        <xdr:cNvSpPr/>
      </xdr:nvSpPr>
      <xdr:spPr>
        <a:xfrm>
          <a:off x="13462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104520</xdr:rowOff>
    </xdr:from>
    <xdr:ext cx="762000" cy="259045"/>
    <xdr:sp macro="" textlink="">
      <xdr:nvSpPr>
        <xdr:cNvPr id="287" name="テキスト ボックス 286"/>
        <xdr:cNvSpPr txBox="1"/>
      </xdr:nvSpPr>
      <xdr:spPr>
        <a:xfrm>
          <a:off x="13131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100">
              <a:latin typeface="ＭＳ ゴシック" panose="020B0609070205080204" pitchFamily="49" charset="-128"/>
              <a:ea typeface="ＭＳ ゴシック" panose="020B0609070205080204" pitchFamily="49" charset="-128"/>
            </a:rPr>
            <a:t>　これまで行政改革の一環として職員数の削減を図ってきたことで、</a:t>
          </a:r>
          <a:r>
            <a:rPr kumimoji="0"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令和元</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年度を含め、ここ数年ほぼ横ばいで推移し類似団体の平均値を下回っている。</a:t>
          </a:r>
          <a:endPar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今後は、社会情勢の変化や住民ニーズに即して、事務事業の見直しや効率的な組織運営を行い、適切な定員管理に努める。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363</xdr:rowOff>
    </xdr:from>
    <xdr:to>
      <xdr:col>81</xdr:col>
      <xdr:colOff>44450</xdr:colOff>
      <xdr:row>66</xdr:row>
      <xdr:rowOff>122767</xdr:rowOff>
    </xdr:to>
    <xdr:cxnSp macro="">
      <xdr:nvCxnSpPr>
        <xdr:cNvPr id="319" name="直線コネクタ 318"/>
        <xdr:cNvCxnSpPr/>
      </xdr:nvCxnSpPr>
      <xdr:spPr>
        <a:xfrm flipV="1">
          <a:off x="17018000" y="10115913"/>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94844</xdr:rowOff>
    </xdr:from>
    <xdr:ext cx="762000" cy="259045"/>
    <xdr:sp macro="" textlink="">
      <xdr:nvSpPr>
        <xdr:cNvPr id="320" name="定員管理の状況最小値テキスト"/>
        <xdr:cNvSpPr txBox="1"/>
      </xdr:nvSpPr>
      <xdr:spPr>
        <a:xfrm>
          <a:off x="17106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122767</xdr:rowOff>
    </xdr:from>
    <xdr:to>
      <xdr:col>81</xdr:col>
      <xdr:colOff>133350</xdr:colOff>
      <xdr:row>66</xdr:row>
      <xdr:rowOff>122767</xdr:rowOff>
    </xdr:to>
    <xdr:cxnSp macro="">
      <xdr:nvCxnSpPr>
        <xdr:cNvPr id="321" name="直線コネクタ 320"/>
        <xdr:cNvCxnSpPr/>
      </xdr:nvCxnSpPr>
      <xdr:spPr>
        <a:xfrm>
          <a:off x="16929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86740</xdr:rowOff>
    </xdr:from>
    <xdr:ext cx="762000" cy="259045"/>
    <xdr:sp macro="" textlink="">
      <xdr:nvSpPr>
        <xdr:cNvPr id="322" name="定員管理の状況最大値テキスト"/>
        <xdr:cNvSpPr txBox="1"/>
      </xdr:nvSpPr>
      <xdr:spPr>
        <a:xfrm>
          <a:off x="17106900" y="985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363</xdr:rowOff>
    </xdr:from>
    <xdr:to>
      <xdr:col>81</xdr:col>
      <xdr:colOff>133350</xdr:colOff>
      <xdr:row>59</xdr:row>
      <xdr:rowOff>363</xdr:rowOff>
    </xdr:to>
    <xdr:cxnSp macro="">
      <xdr:nvCxnSpPr>
        <xdr:cNvPr id="323" name="直線コネクタ 322"/>
        <xdr:cNvCxnSpPr/>
      </xdr:nvCxnSpPr>
      <xdr:spPr>
        <a:xfrm>
          <a:off x="16929100" y="1011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43785</xdr:rowOff>
    </xdr:from>
    <xdr:to>
      <xdr:col>81</xdr:col>
      <xdr:colOff>44450</xdr:colOff>
      <xdr:row>60</xdr:row>
      <xdr:rowOff>44934</xdr:rowOff>
    </xdr:to>
    <xdr:cxnSp macro="">
      <xdr:nvCxnSpPr>
        <xdr:cNvPr id="324" name="直線コネクタ 323"/>
        <xdr:cNvCxnSpPr/>
      </xdr:nvCxnSpPr>
      <xdr:spPr>
        <a:xfrm>
          <a:off x="16179800" y="10330785"/>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169592</xdr:rowOff>
    </xdr:from>
    <xdr:ext cx="762000" cy="259045"/>
    <xdr:sp macro="" textlink="">
      <xdr:nvSpPr>
        <xdr:cNvPr id="325" name="定員管理の状況平均値テキスト"/>
        <xdr:cNvSpPr txBox="1"/>
      </xdr:nvSpPr>
      <xdr:spPr>
        <a:xfrm>
          <a:off x="17106900" y="104565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26065</xdr:rowOff>
    </xdr:from>
    <xdr:to>
      <xdr:col>81</xdr:col>
      <xdr:colOff>95250</xdr:colOff>
      <xdr:row>61</xdr:row>
      <xdr:rowOff>127665</xdr:rowOff>
    </xdr:to>
    <xdr:sp macro="" textlink="">
      <xdr:nvSpPr>
        <xdr:cNvPr id="326" name="フローチャート: 判断 325"/>
        <xdr:cNvSpPr/>
      </xdr:nvSpPr>
      <xdr:spPr>
        <a:xfrm>
          <a:off x="169672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29996</xdr:rowOff>
    </xdr:from>
    <xdr:to>
      <xdr:col>77</xdr:col>
      <xdr:colOff>44450</xdr:colOff>
      <xdr:row>60</xdr:row>
      <xdr:rowOff>43785</xdr:rowOff>
    </xdr:to>
    <xdr:cxnSp macro="">
      <xdr:nvCxnSpPr>
        <xdr:cNvPr id="327" name="直線コネクタ 326"/>
        <xdr:cNvCxnSpPr/>
      </xdr:nvCxnSpPr>
      <xdr:spPr>
        <a:xfrm>
          <a:off x="15290800" y="10316996"/>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8" name="フローチャート: 判断 327"/>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107846</xdr:rowOff>
    </xdr:from>
    <xdr:ext cx="736600" cy="259045"/>
    <xdr:sp macro="" textlink="">
      <xdr:nvSpPr>
        <xdr:cNvPr id="329" name="テキスト ボックス 328"/>
        <xdr:cNvSpPr txBox="1"/>
      </xdr:nvSpPr>
      <xdr:spPr>
        <a:xfrm>
          <a:off x="15798800" y="10566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24251</xdr:rowOff>
    </xdr:from>
    <xdr:to>
      <xdr:col>72</xdr:col>
      <xdr:colOff>203200</xdr:colOff>
      <xdr:row>60</xdr:row>
      <xdr:rowOff>29996</xdr:rowOff>
    </xdr:to>
    <xdr:cxnSp macro="">
      <xdr:nvCxnSpPr>
        <xdr:cNvPr id="330" name="直線コネクタ 329"/>
        <xdr:cNvCxnSpPr/>
      </xdr:nvCxnSpPr>
      <xdr:spPr>
        <a:xfrm>
          <a:off x="14401800" y="10311251"/>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28363</xdr:rowOff>
    </xdr:from>
    <xdr:to>
      <xdr:col>73</xdr:col>
      <xdr:colOff>44450</xdr:colOff>
      <xdr:row>61</xdr:row>
      <xdr:rowOff>129963</xdr:rowOff>
    </xdr:to>
    <xdr:sp macro="" textlink="">
      <xdr:nvSpPr>
        <xdr:cNvPr id="331" name="フローチャート: 判断 330"/>
        <xdr:cNvSpPr/>
      </xdr:nvSpPr>
      <xdr:spPr>
        <a:xfrm>
          <a:off x="15240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114740</xdr:rowOff>
    </xdr:from>
    <xdr:ext cx="762000" cy="259045"/>
    <xdr:sp macro="" textlink="">
      <xdr:nvSpPr>
        <xdr:cNvPr id="332" name="テキスト ボックス 331"/>
        <xdr:cNvSpPr txBox="1"/>
      </xdr:nvSpPr>
      <xdr:spPr>
        <a:xfrm>
          <a:off x="14909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24251</xdr:rowOff>
    </xdr:from>
    <xdr:to>
      <xdr:col>68</xdr:col>
      <xdr:colOff>152400</xdr:colOff>
      <xdr:row>60</xdr:row>
      <xdr:rowOff>24251</xdr:rowOff>
    </xdr:to>
    <xdr:cxnSp macro="">
      <xdr:nvCxnSpPr>
        <xdr:cNvPr id="333" name="直線コネクタ 332"/>
        <xdr:cNvCxnSpPr/>
      </xdr:nvCxnSpPr>
      <xdr:spPr>
        <a:xfrm>
          <a:off x="13512800" y="103112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22618</xdr:rowOff>
    </xdr:from>
    <xdr:to>
      <xdr:col>68</xdr:col>
      <xdr:colOff>203200</xdr:colOff>
      <xdr:row>61</xdr:row>
      <xdr:rowOff>124218</xdr:rowOff>
    </xdr:to>
    <xdr:sp macro="" textlink="">
      <xdr:nvSpPr>
        <xdr:cNvPr id="334" name="フローチャート: 判断 333"/>
        <xdr:cNvSpPr/>
      </xdr:nvSpPr>
      <xdr:spPr>
        <a:xfrm>
          <a:off x="14351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108995</xdr:rowOff>
    </xdr:from>
    <xdr:ext cx="762000" cy="259045"/>
    <xdr:sp macro="" textlink="">
      <xdr:nvSpPr>
        <xdr:cNvPr id="335" name="テキスト ボックス 334"/>
        <xdr:cNvSpPr txBox="1"/>
      </xdr:nvSpPr>
      <xdr:spPr>
        <a:xfrm>
          <a:off x="14020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165342</xdr:rowOff>
    </xdr:from>
    <xdr:to>
      <xdr:col>64</xdr:col>
      <xdr:colOff>152400</xdr:colOff>
      <xdr:row>61</xdr:row>
      <xdr:rowOff>95492</xdr:rowOff>
    </xdr:to>
    <xdr:sp macro="" textlink="">
      <xdr:nvSpPr>
        <xdr:cNvPr id="336" name="フローチャート: 判断 335"/>
        <xdr:cNvSpPr/>
      </xdr:nvSpPr>
      <xdr:spPr>
        <a:xfrm>
          <a:off x="13462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80269</xdr:rowOff>
    </xdr:from>
    <xdr:ext cx="762000" cy="259045"/>
    <xdr:sp macro="" textlink="">
      <xdr:nvSpPr>
        <xdr:cNvPr id="337" name="テキスト ボックス 336"/>
        <xdr:cNvSpPr txBox="1"/>
      </xdr:nvSpPr>
      <xdr:spPr>
        <a:xfrm>
          <a:off x="13131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165584</xdr:rowOff>
    </xdr:from>
    <xdr:to>
      <xdr:col>81</xdr:col>
      <xdr:colOff>95250</xdr:colOff>
      <xdr:row>60</xdr:row>
      <xdr:rowOff>95734</xdr:rowOff>
    </xdr:to>
    <xdr:sp macro="" textlink="">
      <xdr:nvSpPr>
        <xdr:cNvPr id="343" name="楕円 342"/>
        <xdr:cNvSpPr/>
      </xdr:nvSpPr>
      <xdr:spPr>
        <a:xfrm>
          <a:off x="16967200" y="1028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10661</xdr:rowOff>
    </xdr:from>
    <xdr:ext cx="762000" cy="259045"/>
    <xdr:sp macro="" textlink="">
      <xdr:nvSpPr>
        <xdr:cNvPr id="344" name="定員管理の状況該当値テキスト"/>
        <xdr:cNvSpPr txBox="1"/>
      </xdr:nvSpPr>
      <xdr:spPr>
        <a:xfrm>
          <a:off x="17106900" y="1012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164435</xdr:rowOff>
    </xdr:from>
    <xdr:to>
      <xdr:col>77</xdr:col>
      <xdr:colOff>95250</xdr:colOff>
      <xdr:row>60</xdr:row>
      <xdr:rowOff>94585</xdr:rowOff>
    </xdr:to>
    <xdr:sp macro="" textlink="">
      <xdr:nvSpPr>
        <xdr:cNvPr id="345" name="楕円 344"/>
        <xdr:cNvSpPr/>
      </xdr:nvSpPr>
      <xdr:spPr>
        <a:xfrm>
          <a:off x="16129000" y="1027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104762</xdr:rowOff>
    </xdr:from>
    <xdr:ext cx="736600" cy="259045"/>
    <xdr:sp macro="" textlink="">
      <xdr:nvSpPr>
        <xdr:cNvPr id="346" name="テキスト ボックス 345"/>
        <xdr:cNvSpPr txBox="1"/>
      </xdr:nvSpPr>
      <xdr:spPr>
        <a:xfrm>
          <a:off x="15798800" y="10048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150646</xdr:rowOff>
    </xdr:from>
    <xdr:to>
      <xdr:col>73</xdr:col>
      <xdr:colOff>44450</xdr:colOff>
      <xdr:row>60</xdr:row>
      <xdr:rowOff>80796</xdr:rowOff>
    </xdr:to>
    <xdr:sp macro="" textlink="">
      <xdr:nvSpPr>
        <xdr:cNvPr id="347" name="楕円 346"/>
        <xdr:cNvSpPr/>
      </xdr:nvSpPr>
      <xdr:spPr>
        <a:xfrm>
          <a:off x="15240000" y="102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90973</xdr:rowOff>
    </xdr:from>
    <xdr:ext cx="762000" cy="259045"/>
    <xdr:sp macro="" textlink="">
      <xdr:nvSpPr>
        <xdr:cNvPr id="348" name="テキスト ボックス 347"/>
        <xdr:cNvSpPr txBox="1"/>
      </xdr:nvSpPr>
      <xdr:spPr>
        <a:xfrm>
          <a:off x="14909800" y="100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144901</xdr:rowOff>
    </xdr:from>
    <xdr:to>
      <xdr:col>68</xdr:col>
      <xdr:colOff>203200</xdr:colOff>
      <xdr:row>60</xdr:row>
      <xdr:rowOff>75051</xdr:rowOff>
    </xdr:to>
    <xdr:sp macro="" textlink="">
      <xdr:nvSpPr>
        <xdr:cNvPr id="349" name="楕円 348"/>
        <xdr:cNvSpPr/>
      </xdr:nvSpPr>
      <xdr:spPr>
        <a:xfrm>
          <a:off x="14351000" y="1026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85228</xdr:rowOff>
    </xdr:from>
    <xdr:ext cx="762000" cy="259045"/>
    <xdr:sp macro="" textlink="">
      <xdr:nvSpPr>
        <xdr:cNvPr id="350" name="テキスト ボックス 349"/>
        <xdr:cNvSpPr txBox="1"/>
      </xdr:nvSpPr>
      <xdr:spPr>
        <a:xfrm>
          <a:off x="14020800" y="1002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144901</xdr:rowOff>
    </xdr:from>
    <xdr:to>
      <xdr:col>64</xdr:col>
      <xdr:colOff>152400</xdr:colOff>
      <xdr:row>60</xdr:row>
      <xdr:rowOff>75051</xdr:rowOff>
    </xdr:to>
    <xdr:sp macro="" textlink="">
      <xdr:nvSpPr>
        <xdr:cNvPr id="351" name="楕円 350"/>
        <xdr:cNvSpPr/>
      </xdr:nvSpPr>
      <xdr:spPr>
        <a:xfrm>
          <a:off x="13462000" y="1026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85228</xdr:rowOff>
    </xdr:from>
    <xdr:ext cx="762000" cy="259045"/>
    <xdr:sp macro="" textlink="">
      <xdr:nvSpPr>
        <xdr:cNvPr id="352" name="テキスト ボックス 351"/>
        <xdr:cNvSpPr txBox="1"/>
      </xdr:nvSpPr>
      <xdr:spPr>
        <a:xfrm>
          <a:off x="13131800" y="1002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前年度に比べ一般会計の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元利償還金が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、標準財政規模が増加した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たため、前年度から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類似団体の平均値を下回っているが、今後も元利償還金の増加が見込まれるため、普通建設事業の厳選と計画的な実施とともに、起債発行及び公債費の抑制に努めていく。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16631</xdr:rowOff>
    </xdr:to>
    <xdr:cxnSp macro="">
      <xdr:nvCxnSpPr>
        <xdr:cNvPr id="383" name="直線コネクタ 382"/>
        <xdr:cNvCxnSpPr/>
      </xdr:nvCxnSpPr>
      <xdr:spPr>
        <a:xfrm flipV="1">
          <a:off x="17018000" y="6054272"/>
          <a:ext cx="0" cy="1677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84"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5" name="直線コネクタ 384"/>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6"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7" name="直線コネクタ 386"/>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159657</xdr:rowOff>
    </xdr:from>
    <xdr:to>
      <xdr:col>81</xdr:col>
      <xdr:colOff>44450</xdr:colOff>
      <xdr:row>39</xdr:row>
      <xdr:rowOff>45659</xdr:rowOff>
    </xdr:to>
    <xdr:cxnSp macro="">
      <xdr:nvCxnSpPr>
        <xdr:cNvPr id="388" name="直線コネクタ 387"/>
        <xdr:cNvCxnSpPr/>
      </xdr:nvCxnSpPr>
      <xdr:spPr>
        <a:xfrm flipV="1">
          <a:off x="16179800" y="6674757"/>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71258</xdr:rowOff>
    </xdr:from>
    <xdr:ext cx="762000" cy="259045"/>
    <xdr:sp macro="" textlink="">
      <xdr:nvSpPr>
        <xdr:cNvPr id="389" name="公債費負担の状況平均値テキスト"/>
        <xdr:cNvSpPr txBox="1"/>
      </xdr:nvSpPr>
      <xdr:spPr>
        <a:xfrm>
          <a:off x="17106900" y="6929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390" name="フローチャート: 判断 389"/>
        <xdr:cNvSpPr/>
      </xdr:nvSpPr>
      <xdr:spPr>
        <a:xfrm>
          <a:off x="169672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148167</xdr:rowOff>
    </xdr:from>
    <xdr:to>
      <xdr:col>77</xdr:col>
      <xdr:colOff>44450</xdr:colOff>
      <xdr:row>39</xdr:row>
      <xdr:rowOff>45659</xdr:rowOff>
    </xdr:to>
    <xdr:cxnSp macro="">
      <xdr:nvCxnSpPr>
        <xdr:cNvPr id="391" name="直線コネクタ 390"/>
        <xdr:cNvCxnSpPr/>
      </xdr:nvCxnSpPr>
      <xdr:spPr>
        <a:xfrm>
          <a:off x="15290800" y="6663267"/>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92" name="フローチャート: 判断 391"/>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25599</xdr:rowOff>
    </xdr:from>
    <xdr:ext cx="736600" cy="259045"/>
    <xdr:sp macro="" textlink="">
      <xdr:nvSpPr>
        <xdr:cNvPr id="393" name="テキスト ボックス 392"/>
        <xdr:cNvSpPr txBox="1"/>
      </xdr:nvSpPr>
      <xdr:spPr>
        <a:xfrm>
          <a:off x="15798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33262</xdr:rowOff>
    </xdr:from>
    <xdr:to>
      <xdr:col>72</xdr:col>
      <xdr:colOff>203200</xdr:colOff>
      <xdr:row>38</xdr:row>
      <xdr:rowOff>148167</xdr:rowOff>
    </xdr:to>
    <xdr:cxnSp macro="">
      <xdr:nvCxnSpPr>
        <xdr:cNvPr id="394" name="直線コネクタ 393"/>
        <xdr:cNvCxnSpPr/>
      </xdr:nvCxnSpPr>
      <xdr:spPr>
        <a:xfrm>
          <a:off x="14401800" y="6548362"/>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95" name="フローチャート: 判断 394"/>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48579</xdr:rowOff>
    </xdr:from>
    <xdr:ext cx="762000" cy="259045"/>
    <xdr:sp macro="" textlink="">
      <xdr:nvSpPr>
        <xdr:cNvPr id="396" name="テキスト ボックス 395"/>
        <xdr:cNvSpPr txBox="1"/>
      </xdr:nvSpPr>
      <xdr:spPr>
        <a:xfrm>
          <a:off x="14909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10281</xdr:rowOff>
    </xdr:from>
    <xdr:to>
      <xdr:col>68</xdr:col>
      <xdr:colOff>152400</xdr:colOff>
      <xdr:row>38</xdr:row>
      <xdr:rowOff>33262</xdr:rowOff>
    </xdr:to>
    <xdr:cxnSp macro="">
      <xdr:nvCxnSpPr>
        <xdr:cNvPr id="397" name="直線コネクタ 396"/>
        <xdr:cNvCxnSpPr/>
      </xdr:nvCxnSpPr>
      <xdr:spPr>
        <a:xfrm>
          <a:off x="13512800" y="652538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8" name="フローチャート: 判断 397"/>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9" name="テキスト ボックス 398"/>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400" name="フローチャート: 判断 399"/>
        <xdr:cNvSpPr/>
      </xdr:nvSpPr>
      <xdr:spPr>
        <a:xfrm>
          <a:off x="13462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163484</xdr:rowOff>
    </xdr:from>
    <xdr:ext cx="762000" cy="259045"/>
    <xdr:sp macro="" textlink="">
      <xdr:nvSpPr>
        <xdr:cNvPr id="401" name="テキスト ボックス 400"/>
        <xdr:cNvSpPr txBox="1"/>
      </xdr:nvSpPr>
      <xdr:spPr>
        <a:xfrm>
          <a:off x="13131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108857</xdr:rowOff>
    </xdr:from>
    <xdr:to>
      <xdr:col>81</xdr:col>
      <xdr:colOff>95250</xdr:colOff>
      <xdr:row>39</xdr:row>
      <xdr:rowOff>39007</xdr:rowOff>
    </xdr:to>
    <xdr:sp macro="" textlink="">
      <xdr:nvSpPr>
        <xdr:cNvPr id="407" name="楕円 406"/>
        <xdr:cNvSpPr/>
      </xdr:nvSpPr>
      <xdr:spPr>
        <a:xfrm>
          <a:off x="169672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125384</xdr:rowOff>
    </xdr:from>
    <xdr:ext cx="762000" cy="259045"/>
    <xdr:sp macro="" textlink="">
      <xdr:nvSpPr>
        <xdr:cNvPr id="408" name="公債費負担の状況該当値テキスト"/>
        <xdr:cNvSpPr txBox="1"/>
      </xdr:nvSpPr>
      <xdr:spPr>
        <a:xfrm>
          <a:off x="17106900" y="646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166309</xdr:rowOff>
    </xdr:from>
    <xdr:to>
      <xdr:col>77</xdr:col>
      <xdr:colOff>95250</xdr:colOff>
      <xdr:row>39</xdr:row>
      <xdr:rowOff>96459</xdr:rowOff>
    </xdr:to>
    <xdr:sp macro="" textlink="">
      <xdr:nvSpPr>
        <xdr:cNvPr id="409" name="楕円 408"/>
        <xdr:cNvSpPr/>
      </xdr:nvSpPr>
      <xdr:spPr>
        <a:xfrm>
          <a:off x="16129000" y="668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106636</xdr:rowOff>
    </xdr:from>
    <xdr:ext cx="736600" cy="259045"/>
    <xdr:sp macro="" textlink="">
      <xdr:nvSpPr>
        <xdr:cNvPr id="410" name="テキスト ボックス 409"/>
        <xdr:cNvSpPr txBox="1"/>
      </xdr:nvSpPr>
      <xdr:spPr>
        <a:xfrm>
          <a:off x="15798800" y="645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97367</xdr:rowOff>
    </xdr:from>
    <xdr:to>
      <xdr:col>73</xdr:col>
      <xdr:colOff>44450</xdr:colOff>
      <xdr:row>39</xdr:row>
      <xdr:rowOff>27517</xdr:rowOff>
    </xdr:to>
    <xdr:sp macro="" textlink="">
      <xdr:nvSpPr>
        <xdr:cNvPr id="411" name="楕円 410"/>
        <xdr:cNvSpPr/>
      </xdr:nvSpPr>
      <xdr:spPr>
        <a:xfrm>
          <a:off x="15240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37694</xdr:rowOff>
    </xdr:from>
    <xdr:ext cx="762000" cy="259045"/>
    <xdr:sp macro="" textlink="">
      <xdr:nvSpPr>
        <xdr:cNvPr id="412" name="テキスト ボックス 411"/>
        <xdr:cNvSpPr txBox="1"/>
      </xdr:nvSpPr>
      <xdr:spPr>
        <a:xfrm>
          <a:off x="14909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153912</xdr:rowOff>
    </xdr:from>
    <xdr:to>
      <xdr:col>68</xdr:col>
      <xdr:colOff>203200</xdr:colOff>
      <xdr:row>38</xdr:row>
      <xdr:rowOff>84062</xdr:rowOff>
    </xdr:to>
    <xdr:sp macro="" textlink="">
      <xdr:nvSpPr>
        <xdr:cNvPr id="413" name="楕円 412"/>
        <xdr:cNvSpPr/>
      </xdr:nvSpPr>
      <xdr:spPr>
        <a:xfrm>
          <a:off x="14351000" y="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94239</xdr:rowOff>
    </xdr:from>
    <xdr:ext cx="762000" cy="259045"/>
    <xdr:sp macro="" textlink="">
      <xdr:nvSpPr>
        <xdr:cNvPr id="414" name="テキスト ボックス 413"/>
        <xdr:cNvSpPr txBox="1"/>
      </xdr:nvSpPr>
      <xdr:spPr>
        <a:xfrm>
          <a:off x="14020800" y="626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130931</xdr:rowOff>
    </xdr:from>
    <xdr:to>
      <xdr:col>64</xdr:col>
      <xdr:colOff>152400</xdr:colOff>
      <xdr:row>38</xdr:row>
      <xdr:rowOff>61081</xdr:rowOff>
    </xdr:to>
    <xdr:sp macro="" textlink="">
      <xdr:nvSpPr>
        <xdr:cNvPr id="415" name="楕円 414"/>
        <xdr:cNvSpPr/>
      </xdr:nvSpPr>
      <xdr:spPr>
        <a:xfrm>
          <a:off x="13462000" y="647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71258</xdr:rowOff>
    </xdr:from>
    <xdr:ext cx="762000" cy="259045"/>
    <xdr:sp macro="" textlink="">
      <xdr:nvSpPr>
        <xdr:cNvPr id="416" name="テキスト ボックス 415"/>
        <xdr:cNvSpPr txBox="1"/>
      </xdr:nvSpPr>
      <xdr:spPr>
        <a:xfrm>
          <a:off x="13131800" y="6243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年度は、地方債残高の減少と充当可能基金の増加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将来負担比率は算出されず</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、類似団体の平均値を下回った。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今後も、将来負担の縮減を念頭に、地方債発行の抑制</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を図りながら財政の健全化に努めていく。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125851</xdr:rowOff>
    </xdr:to>
    <xdr:cxnSp macro="">
      <xdr:nvCxnSpPr>
        <xdr:cNvPr id="447" name="直線コネクタ 446"/>
        <xdr:cNvCxnSpPr/>
      </xdr:nvCxnSpPr>
      <xdr:spPr>
        <a:xfrm flipV="1">
          <a:off x="17018000" y="2313214"/>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97928</xdr:rowOff>
    </xdr:from>
    <xdr:ext cx="762000" cy="259045"/>
    <xdr:sp macro="" textlink="">
      <xdr:nvSpPr>
        <xdr:cNvPr id="448" name="将来負担の状況最小値テキスト"/>
        <xdr:cNvSpPr txBox="1"/>
      </xdr:nvSpPr>
      <xdr:spPr>
        <a:xfrm>
          <a:off x="17106900" y="386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125851</xdr:rowOff>
    </xdr:from>
    <xdr:to>
      <xdr:col>81</xdr:col>
      <xdr:colOff>133350</xdr:colOff>
      <xdr:row>22</xdr:row>
      <xdr:rowOff>125851</xdr:rowOff>
    </xdr:to>
    <xdr:cxnSp macro="">
      <xdr:nvCxnSpPr>
        <xdr:cNvPr id="449" name="直線コネクタ 448"/>
        <xdr:cNvCxnSpPr/>
      </xdr:nvCxnSpPr>
      <xdr:spPr>
        <a:xfrm>
          <a:off x="16929100" y="389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153307</xdr:rowOff>
    </xdr:from>
    <xdr:to>
      <xdr:col>77</xdr:col>
      <xdr:colOff>44450</xdr:colOff>
      <xdr:row>15</xdr:row>
      <xdr:rowOff>19534</xdr:rowOff>
    </xdr:to>
    <xdr:cxnSp macro="">
      <xdr:nvCxnSpPr>
        <xdr:cNvPr id="452" name="直線コネクタ 451"/>
        <xdr:cNvCxnSpPr/>
      </xdr:nvCxnSpPr>
      <xdr:spPr>
        <a:xfrm flipV="1">
          <a:off x="15290800" y="2382157"/>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97323</xdr:rowOff>
    </xdr:from>
    <xdr:ext cx="762000" cy="259045"/>
    <xdr:sp macro="" textlink="">
      <xdr:nvSpPr>
        <xdr:cNvPr id="453" name="将来負担の状況平均値テキスト"/>
        <xdr:cNvSpPr txBox="1"/>
      </xdr:nvSpPr>
      <xdr:spPr>
        <a:xfrm>
          <a:off x="17106900" y="249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125246</xdr:rowOff>
    </xdr:from>
    <xdr:to>
      <xdr:col>81</xdr:col>
      <xdr:colOff>95250</xdr:colOff>
      <xdr:row>15</xdr:row>
      <xdr:rowOff>55396</xdr:rowOff>
    </xdr:to>
    <xdr:sp macro="" textlink="">
      <xdr:nvSpPr>
        <xdr:cNvPr id="454" name="フローチャート: 判断 453"/>
        <xdr:cNvSpPr/>
      </xdr:nvSpPr>
      <xdr:spPr>
        <a:xfrm>
          <a:off x="169672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19534</xdr:rowOff>
    </xdr:from>
    <xdr:to>
      <xdr:col>72</xdr:col>
      <xdr:colOff>203200</xdr:colOff>
      <xdr:row>15</xdr:row>
      <xdr:rowOff>149376</xdr:rowOff>
    </xdr:to>
    <xdr:cxnSp macro="">
      <xdr:nvCxnSpPr>
        <xdr:cNvPr id="455" name="直線コネクタ 454"/>
        <xdr:cNvCxnSpPr/>
      </xdr:nvCxnSpPr>
      <xdr:spPr>
        <a:xfrm flipV="1">
          <a:off x="14401800" y="2591284"/>
          <a:ext cx="889000" cy="12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153972</xdr:rowOff>
    </xdr:from>
    <xdr:to>
      <xdr:col>77</xdr:col>
      <xdr:colOff>95250</xdr:colOff>
      <xdr:row>15</xdr:row>
      <xdr:rowOff>84122</xdr:rowOff>
    </xdr:to>
    <xdr:sp macro="" textlink="">
      <xdr:nvSpPr>
        <xdr:cNvPr id="456" name="フローチャート: 判断 455"/>
        <xdr:cNvSpPr/>
      </xdr:nvSpPr>
      <xdr:spPr>
        <a:xfrm>
          <a:off x="16129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68899</xdr:rowOff>
    </xdr:from>
    <xdr:ext cx="736600" cy="259045"/>
    <xdr:sp macro="" textlink="">
      <xdr:nvSpPr>
        <xdr:cNvPr id="457" name="テキスト ボックス 456"/>
        <xdr:cNvSpPr txBox="1"/>
      </xdr:nvSpPr>
      <xdr:spPr>
        <a:xfrm>
          <a:off x="15798800" y="2640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149376</xdr:rowOff>
    </xdr:from>
    <xdr:to>
      <xdr:col>68</xdr:col>
      <xdr:colOff>152400</xdr:colOff>
      <xdr:row>16</xdr:row>
      <xdr:rowOff>41124</xdr:rowOff>
    </xdr:to>
    <xdr:cxnSp macro="">
      <xdr:nvCxnSpPr>
        <xdr:cNvPr id="458" name="直線コネクタ 457"/>
        <xdr:cNvCxnSpPr/>
      </xdr:nvCxnSpPr>
      <xdr:spPr>
        <a:xfrm flipV="1">
          <a:off x="13512800" y="2721126"/>
          <a:ext cx="889000" cy="6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37677</xdr:rowOff>
    </xdr:from>
    <xdr:to>
      <xdr:col>73</xdr:col>
      <xdr:colOff>44450</xdr:colOff>
      <xdr:row>15</xdr:row>
      <xdr:rowOff>139277</xdr:rowOff>
    </xdr:to>
    <xdr:sp macro="" textlink="">
      <xdr:nvSpPr>
        <xdr:cNvPr id="459" name="フローチャート: 判断 458"/>
        <xdr:cNvSpPr/>
      </xdr:nvSpPr>
      <xdr:spPr>
        <a:xfrm>
          <a:off x="15240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124054</xdr:rowOff>
    </xdr:from>
    <xdr:ext cx="762000" cy="259045"/>
    <xdr:sp macro="" textlink="">
      <xdr:nvSpPr>
        <xdr:cNvPr id="460" name="テキスト ボックス 459"/>
        <xdr:cNvSpPr txBox="1"/>
      </xdr:nvSpPr>
      <xdr:spPr>
        <a:xfrm>
          <a:off x="14909800" y="26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64105</xdr:rowOff>
    </xdr:from>
    <xdr:to>
      <xdr:col>68</xdr:col>
      <xdr:colOff>203200</xdr:colOff>
      <xdr:row>15</xdr:row>
      <xdr:rowOff>165705</xdr:rowOff>
    </xdr:to>
    <xdr:sp macro="" textlink="">
      <xdr:nvSpPr>
        <xdr:cNvPr id="461" name="フローチャート: 判断 460"/>
        <xdr:cNvSpPr/>
      </xdr:nvSpPr>
      <xdr:spPr>
        <a:xfrm>
          <a:off x="14351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4432</xdr:rowOff>
    </xdr:from>
    <xdr:ext cx="762000" cy="259045"/>
    <xdr:sp macro="" textlink="">
      <xdr:nvSpPr>
        <xdr:cNvPr id="462" name="テキスト ボックス 461"/>
        <xdr:cNvSpPr txBox="1"/>
      </xdr:nvSpPr>
      <xdr:spPr>
        <a:xfrm>
          <a:off x="14020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138793</xdr:rowOff>
    </xdr:from>
    <xdr:to>
      <xdr:col>64</xdr:col>
      <xdr:colOff>152400</xdr:colOff>
      <xdr:row>16</xdr:row>
      <xdr:rowOff>68943</xdr:rowOff>
    </xdr:to>
    <xdr:sp macro="" textlink="">
      <xdr:nvSpPr>
        <xdr:cNvPr id="463" name="フローチャート: 判断 462"/>
        <xdr:cNvSpPr/>
      </xdr:nvSpPr>
      <xdr:spPr>
        <a:xfrm>
          <a:off x="13462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79120</xdr:rowOff>
    </xdr:from>
    <xdr:ext cx="762000" cy="259045"/>
    <xdr:sp macro="" textlink="">
      <xdr:nvSpPr>
        <xdr:cNvPr id="464" name="テキスト ボックス 463"/>
        <xdr:cNvSpPr txBox="1"/>
      </xdr:nvSpPr>
      <xdr:spPr>
        <a:xfrm>
          <a:off x="13131800" y="247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102507</xdr:rowOff>
    </xdr:from>
    <xdr:to>
      <xdr:col>77</xdr:col>
      <xdr:colOff>95250</xdr:colOff>
      <xdr:row>14</xdr:row>
      <xdr:rowOff>32657</xdr:rowOff>
    </xdr:to>
    <xdr:sp macro="" textlink="">
      <xdr:nvSpPr>
        <xdr:cNvPr id="470" name="楕円 469"/>
        <xdr:cNvSpPr/>
      </xdr:nvSpPr>
      <xdr:spPr>
        <a:xfrm>
          <a:off x="16129000" y="233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42834</xdr:rowOff>
    </xdr:from>
    <xdr:ext cx="736600" cy="259045"/>
    <xdr:sp macro="" textlink="">
      <xdr:nvSpPr>
        <xdr:cNvPr id="471" name="テキスト ボックス 470"/>
        <xdr:cNvSpPr txBox="1"/>
      </xdr:nvSpPr>
      <xdr:spPr>
        <a:xfrm>
          <a:off x="15798800" y="2100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140184</xdr:rowOff>
    </xdr:from>
    <xdr:to>
      <xdr:col>73</xdr:col>
      <xdr:colOff>44450</xdr:colOff>
      <xdr:row>15</xdr:row>
      <xdr:rowOff>70334</xdr:rowOff>
    </xdr:to>
    <xdr:sp macro="" textlink="">
      <xdr:nvSpPr>
        <xdr:cNvPr id="472" name="楕円 471"/>
        <xdr:cNvSpPr/>
      </xdr:nvSpPr>
      <xdr:spPr>
        <a:xfrm>
          <a:off x="15240000" y="254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80511</xdr:rowOff>
    </xdr:from>
    <xdr:ext cx="762000" cy="259045"/>
    <xdr:sp macro="" textlink="">
      <xdr:nvSpPr>
        <xdr:cNvPr id="473" name="テキスト ボックス 472"/>
        <xdr:cNvSpPr txBox="1"/>
      </xdr:nvSpPr>
      <xdr:spPr>
        <a:xfrm>
          <a:off x="14909800" y="23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98576</xdr:rowOff>
    </xdr:from>
    <xdr:to>
      <xdr:col>68</xdr:col>
      <xdr:colOff>203200</xdr:colOff>
      <xdr:row>16</xdr:row>
      <xdr:rowOff>28726</xdr:rowOff>
    </xdr:to>
    <xdr:sp macro="" textlink="">
      <xdr:nvSpPr>
        <xdr:cNvPr id="474" name="楕円 473"/>
        <xdr:cNvSpPr/>
      </xdr:nvSpPr>
      <xdr:spPr>
        <a:xfrm>
          <a:off x="14351000" y="267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13503</xdr:rowOff>
    </xdr:from>
    <xdr:ext cx="762000" cy="259045"/>
    <xdr:sp macro="" textlink="">
      <xdr:nvSpPr>
        <xdr:cNvPr id="475" name="テキスト ボックス 474"/>
        <xdr:cNvSpPr txBox="1"/>
      </xdr:nvSpPr>
      <xdr:spPr>
        <a:xfrm>
          <a:off x="14020800" y="275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161774</xdr:rowOff>
    </xdr:from>
    <xdr:to>
      <xdr:col>64</xdr:col>
      <xdr:colOff>152400</xdr:colOff>
      <xdr:row>16</xdr:row>
      <xdr:rowOff>91924</xdr:rowOff>
    </xdr:to>
    <xdr:sp macro="" textlink="">
      <xdr:nvSpPr>
        <xdr:cNvPr id="476" name="楕円 475"/>
        <xdr:cNvSpPr/>
      </xdr:nvSpPr>
      <xdr:spPr>
        <a:xfrm>
          <a:off x="13462000" y="273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76701</xdr:rowOff>
    </xdr:from>
    <xdr:ext cx="762000" cy="259045"/>
    <xdr:sp macro="" textlink="">
      <xdr:nvSpPr>
        <xdr:cNvPr id="477" name="テキスト ボックス 476"/>
        <xdr:cNvSpPr txBox="1"/>
      </xdr:nvSpPr>
      <xdr:spPr>
        <a:xfrm>
          <a:off x="13131800" y="281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山形県天童市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61,966
61,426
113.01
27,428,666
25,960,128
1,376,346
13,551,373
22,403,386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ゴシック" panose="020B0609070205080204" pitchFamily="49" charset="-128"/>
              <a:ea typeface="ＭＳ ゴシック" panose="020B0609070205080204" pitchFamily="49" charset="-128"/>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年度は、退職手当の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により人件費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の決算額は増額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、経常収支比率については、分子である経常経費充当一般財源は微増であり、分母である経常</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一般財源</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が分子の増を上回ったことで</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、前年度に比べて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した。昨年度に引き続き、類似団体の平均値を下回っている。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165100</xdr:rowOff>
    </xdr:to>
    <xdr:cxnSp macro="">
      <xdr:nvCxnSpPr>
        <xdr:cNvPr id="61" name="直線コネクタ 60"/>
        <xdr:cNvCxnSpPr/>
      </xdr:nvCxnSpPr>
      <xdr:spPr>
        <a:xfrm flipV="1">
          <a:off x="4826000" y="57124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35560</xdr:rowOff>
    </xdr:from>
    <xdr:to>
      <xdr:col>24</xdr:col>
      <xdr:colOff>25400</xdr:colOff>
      <xdr:row>36</xdr:row>
      <xdr:rowOff>73660</xdr:rowOff>
    </xdr:to>
    <xdr:cxnSp macro="">
      <xdr:nvCxnSpPr>
        <xdr:cNvPr id="66" name="直線コネクタ 65"/>
        <xdr:cNvCxnSpPr/>
      </xdr:nvCxnSpPr>
      <xdr:spPr>
        <a:xfrm flipV="1">
          <a:off x="3987800" y="62077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68" name="フローチャート: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36</xdr:row>
      <xdr:rowOff>73660</xdr:rowOff>
    </xdr:to>
    <xdr:cxnSp macro="">
      <xdr:nvCxnSpPr>
        <xdr:cNvPr id="69" name="直線コネクタ 68"/>
        <xdr:cNvCxnSpPr/>
      </xdr:nvCxnSpPr>
      <xdr:spPr>
        <a:xfrm>
          <a:off x="3098800" y="6230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68580</xdr:rowOff>
    </xdr:from>
    <xdr:to>
      <xdr:col>20</xdr:col>
      <xdr:colOff>38100</xdr:colOff>
      <xdr:row>36</xdr:row>
      <xdr:rowOff>170180</xdr:rowOff>
    </xdr:to>
    <xdr:sp macro="" textlink="">
      <xdr:nvSpPr>
        <xdr:cNvPr id="70" name="フローチャート: 判断 69"/>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154957</xdr:rowOff>
    </xdr:from>
    <xdr:ext cx="736600" cy="259045"/>
    <xdr:sp macro="" textlink="">
      <xdr:nvSpPr>
        <xdr:cNvPr id="71" name="テキスト ボックス 70"/>
        <xdr:cNvSpPr txBox="1"/>
      </xdr:nvSpPr>
      <xdr:spPr>
        <a:xfrm>
          <a:off x="3606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43180</xdr:rowOff>
    </xdr:from>
    <xdr:to>
      <xdr:col>15</xdr:col>
      <xdr:colOff>98425</xdr:colOff>
      <xdr:row>36</xdr:row>
      <xdr:rowOff>58420</xdr:rowOff>
    </xdr:to>
    <xdr:cxnSp macro="">
      <xdr:nvCxnSpPr>
        <xdr:cNvPr id="72" name="直線コネクタ 71"/>
        <xdr:cNvCxnSpPr/>
      </xdr:nvCxnSpPr>
      <xdr:spPr>
        <a:xfrm>
          <a:off x="2209800" y="6215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3" name="フローチャート: 判断 72"/>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74" name="テキスト ボックス 73"/>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27940</xdr:rowOff>
    </xdr:from>
    <xdr:to>
      <xdr:col>11</xdr:col>
      <xdr:colOff>9525</xdr:colOff>
      <xdr:row>36</xdr:row>
      <xdr:rowOff>43180</xdr:rowOff>
    </xdr:to>
    <xdr:cxnSp macro="">
      <xdr:nvCxnSpPr>
        <xdr:cNvPr id="75" name="直線コネクタ 74"/>
        <xdr:cNvCxnSpPr/>
      </xdr:nvCxnSpPr>
      <xdr:spPr>
        <a:xfrm>
          <a:off x="1320800" y="6200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85" name="楕円 84"/>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1287</xdr:rowOff>
    </xdr:from>
    <xdr:ext cx="762000" cy="259045"/>
    <xdr:sp macro="" textlink="">
      <xdr:nvSpPr>
        <xdr:cNvPr id="86" name="人件費該当値テキスト"/>
        <xdr:cNvSpPr txBox="1"/>
      </xdr:nvSpPr>
      <xdr:spPr>
        <a:xfrm>
          <a:off x="4914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22860</xdr:rowOff>
    </xdr:from>
    <xdr:to>
      <xdr:col>20</xdr:col>
      <xdr:colOff>38100</xdr:colOff>
      <xdr:row>36</xdr:row>
      <xdr:rowOff>124460</xdr:rowOff>
    </xdr:to>
    <xdr:sp macro="" textlink="">
      <xdr:nvSpPr>
        <xdr:cNvPr id="87" name="楕円 86"/>
        <xdr:cNvSpPr/>
      </xdr:nvSpPr>
      <xdr:spPr>
        <a:xfrm>
          <a:off x="3937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134637</xdr:rowOff>
    </xdr:from>
    <xdr:ext cx="736600" cy="259045"/>
    <xdr:sp macro="" textlink="">
      <xdr:nvSpPr>
        <xdr:cNvPr id="88" name="テキスト ボックス 87"/>
        <xdr:cNvSpPr txBox="1"/>
      </xdr:nvSpPr>
      <xdr:spPr>
        <a:xfrm>
          <a:off x="3606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xdr:rowOff>
    </xdr:from>
    <xdr:to>
      <xdr:col>15</xdr:col>
      <xdr:colOff>149225</xdr:colOff>
      <xdr:row>36</xdr:row>
      <xdr:rowOff>109220</xdr:rowOff>
    </xdr:to>
    <xdr:sp macro="" textlink="">
      <xdr:nvSpPr>
        <xdr:cNvPr id="89" name="楕円 88"/>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119397</xdr:rowOff>
    </xdr:from>
    <xdr:ext cx="762000" cy="259045"/>
    <xdr:sp macro="" textlink="">
      <xdr:nvSpPr>
        <xdr:cNvPr id="90" name="テキスト ボックス 89"/>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163830</xdr:rowOff>
    </xdr:from>
    <xdr:to>
      <xdr:col>11</xdr:col>
      <xdr:colOff>60325</xdr:colOff>
      <xdr:row>36</xdr:row>
      <xdr:rowOff>93980</xdr:rowOff>
    </xdr:to>
    <xdr:sp macro="" textlink="">
      <xdr:nvSpPr>
        <xdr:cNvPr id="91" name="楕円 90"/>
        <xdr:cNvSpPr/>
      </xdr:nvSpPr>
      <xdr:spPr>
        <a:xfrm>
          <a:off x="2159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92" name="テキスト ボックス 91"/>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93" name="楕円 92"/>
        <xdr:cNvSpPr/>
      </xdr:nvSpPr>
      <xdr:spPr>
        <a:xfrm>
          <a:off x="1270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94" name="テキスト ボックス 93"/>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令和元年度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前年度から決算額は横ばいとなったものの、空調設備の導入による小中学校の光熱水費等が増加し、経常的な支出が増加していることにより、経常収支比率は、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前年度に比べて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ポイント増加し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年度以降、類似団体内平均値を上回る数値となっているため、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引き続き経常経費の見直しに努め、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最小限の費用で最大限の効果を達成できるよう徹底する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60706</xdr:rowOff>
    </xdr:to>
    <xdr:cxnSp macro="">
      <xdr:nvCxnSpPr>
        <xdr:cNvPr id="120" name="直線コネクタ 119"/>
        <xdr:cNvCxnSpPr/>
      </xdr:nvCxnSpPr>
      <xdr:spPr>
        <a:xfrm flipV="1">
          <a:off x="16510000" y="220726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168148</xdr:rowOff>
    </xdr:from>
    <xdr:to>
      <xdr:col>82</xdr:col>
      <xdr:colOff>107950</xdr:colOff>
      <xdr:row>17</xdr:row>
      <xdr:rowOff>24130</xdr:rowOff>
    </xdr:to>
    <xdr:cxnSp macro="">
      <xdr:nvCxnSpPr>
        <xdr:cNvPr id="125" name="直線コネクタ 124"/>
        <xdr:cNvCxnSpPr/>
      </xdr:nvCxnSpPr>
      <xdr:spPr>
        <a:xfrm>
          <a:off x="15671800" y="291134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131589</xdr:rowOff>
    </xdr:from>
    <xdr:ext cx="762000" cy="259045"/>
    <xdr:sp macro="" textlink="">
      <xdr:nvSpPr>
        <xdr:cNvPr id="126" name="物件費平均値テキスト"/>
        <xdr:cNvSpPr txBox="1"/>
      </xdr:nvSpPr>
      <xdr:spPr>
        <a:xfrm>
          <a:off x="16598900" y="2531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27" name="フローチャート: 判断 126"/>
        <xdr:cNvSpPr/>
      </xdr:nvSpPr>
      <xdr:spPr>
        <a:xfrm>
          <a:off x="164592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85852</xdr:rowOff>
    </xdr:from>
    <xdr:to>
      <xdr:col>78</xdr:col>
      <xdr:colOff>69850</xdr:colOff>
      <xdr:row>16</xdr:row>
      <xdr:rowOff>168148</xdr:rowOff>
    </xdr:to>
    <xdr:cxnSp macro="">
      <xdr:nvCxnSpPr>
        <xdr:cNvPr id="128" name="直線コネクタ 127"/>
        <xdr:cNvCxnSpPr/>
      </xdr:nvCxnSpPr>
      <xdr:spPr>
        <a:xfrm>
          <a:off x="14782800" y="282905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30" name="テキスト ボックス 129"/>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129286</xdr:rowOff>
    </xdr:from>
    <xdr:to>
      <xdr:col>73</xdr:col>
      <xdr:colOff>180975</xdr:colOff>
      <xdr:row>16</xdr:row>
      <xdr:rowOff>85852</xdr:rowOff>
    </xdr:to>
    <xdr:cxnSp macro="">
      <xdr:nvCxnSpPr>
        <xdr:cNvPr id="131" name="直線コネクタ 130"/>
        <xdr:cNvCxnSpPr/>
      </xdr:nvCxnSpPr>
      <xdr:spPr>
        <a:xfrm>
          <a:off x="13893800" y="270103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60198</xdr:rowOff>
    </xdr:from>
    <xdr:to>
      <xdr:col>74</xdr:col>
      <xdr:colOff>31750</xdr:colOff>
      <xdr:row>15</xdr:row>
      <xdr:rowOff>161798</xdr:rowOff>
    </xdr:to>
    <xdr:sp macro="" textlink="">
      <xdr:nvSpPr>
        <xdr:cNvPr id="132" name="フローチャート: 判断 131"/>
        <xdr:cNvSpPr/>
      </xdr:nvSpPr>
      <xdr:spPr>
        <a:xfrm>
          <a:off x="14732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525</xdr:rowOff>
    </xdr:from>
    <xdr:ext cx="762000" cy="259045"/>
    <xdr:sp macro="" textlink="">
      <xdr:nvSpPr>
        <xdr:cNvPr id="133" name="テキスト ボックス 132"/>
        <xdr:cNvSpPr txBox="1"/>
      </xdr:nvSpPr>
      <xdr:spPr>
        <a:xfrm>
          <a:off x="14401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154432</xdr:rowOff>
    </xdr:from>
    <xdr:to>
      <xdr:col>69</xdr:col>
      <xdr:colOff>92075</xdr:colOff>
      <xdr:row>15</xdr:row>
      <xdr:rowOff>129286</xdr:rowOff>
    </xdr:to>
    <xdr:cxnSp macro="">
      <xdr:nvCxnSpPr>
        <xdr:cNvPr id="134" name="直線コネクタ 133"/>
        <xdr:cNvCxnSpPr/>
      </xdr:nvCxnSpPr>
      <xdr:spPr>
        <a:xfrm>
          <a:off x="13004800" y="255473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32766</xdr:rowOff>
    </xdr:from>
    <xdr:to>
      <xdr:col>69</xdr:col>
      <xdr:colOff>142875</xdr:colOff>
      <xdr:row>15</xdr:row>
      <xdr:rowOff>134366</xdr:rowOff>
    </xdr:to>
    <xdr:sp macro="" textlink="">
      <xdr:nvSpPr>
        <xdr:cNvPr id="135" name="フローチャート: 判断 134"/>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144543</xdr:rowOff>
    </xdr:from>
    <xdr:ext cx="762000" cy="259045"/>
    <xdr:sp macro="" textlink="">
      <xdr:nvSpPr>
        <xdr:cNvPr id="136" name="テキスト ボックス 135"/>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82567</xdr:rowOff>
    </xdr:from>
    <xdr:ext cx="762000" cy="259045"/>
    <xdr:sp macro="" textlink="">
      <xdr:nvSpPr>
        <xdr:cNvPr id="138" name="テキスト ボックス 137"/>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44" name="楕円 143"/>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116857</xdr:rowOff>
    </xdr:from>
    <xdr:ext cx="762000" cy="259045"/>
    <xdr:sp macro="" textlink="">
      <xdr:nvSpPr>
        <xdr:cNvPr id="145" name="物件費該当値テキスト"/>
        <xdr:cNvSpPr txBox="1"/>
      </xdr:nvSpPr>
      <xdr:spPr>
        <a:xfrm>
          <a:off x="165989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117348</xdr:rowOff>
    </xdr:from>
    <xdr:to>
      <xdr:col>78</xdr:col>
      <xdr:colOff>120650</xdr:colOff>
      <xdr:row>17</xdr:row>
      <xdr:rowOff>47498</xdr:rowOff>
    </xdr:to>
    <xdr:sp macro="" textlink="">
      <xdr:nvSpPr>
        <xdr:cNvPr id="146" name="楕円 145"/>
        <xdr:cNvSpPr/>
      </xdr:nvSpPr>
      <xdr:spPr>
        <a:xfrm>
          <a:off x="15621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32275</xdr:rowOff>
    </xdr:from>
    <xdr:ext cx="736600" cy="259045"/>
    <xdr:sp macro="" textlink="">
      <xdr:nvSpPr>
        <xdr:cNvPr id="147" name="テキスト ボックス 146"/>
        <xdr:cNvSpPr txBox="1"/>
      </xdr:nvSpPr>
      <xdr:spPr>
        <a:xfrm>
          <a:off x="15290800" y="294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35052</xdr:rowOff>
    </xdr:from>
    <xdr:to>
      <xdr:col>74</xdr:col>
      <xdr:colOff>31750</xdr:colOff>
      <xdr:row>16</xdr:row>
      <xdr:rowOff>136652</xdr:rowOff>
    </xdr:to>
    <xdr:sp macro="" textlink="">
      <xdr:nvSpPr>
        <xdr:cNvPr id="148" name="楕円 147"/>
        <xdr:cNvSpPr/>
      </xdr:nvSpPr>
      <xdr:spPr>
        <a:xfrm>
          <a:off x="14732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121429</xdr:rowOff>
    </xdr:from>
    <xdr:ext cx="762000" cy="259045"/>
    <xdr:sp macro="" textlink="">
      <xdr:nvSpPr>
        <xdr:cNvPr id="149" name="テキスト ボックス 148"/>
        <xdr:cNvSpPr txBox="1"/>
      </xdr:nvSpPr>
      <xdr:spPr>
        <a:xfrm>
          <a:off x="14401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78486</xdr:rowOff>
    </xdr:from>
    <xdr:to>
      <xdr:col>69</xdr:col>
      <xdr:colOff>142875</xdr:colOff>
      <xdr:row>16</xdr:row>
      <xdr:rowOff>8636</xdr:rowOff>
    </xdr:to>
    <xdr:sp macro="" textlink="">
      <xdr:nvSpPr>
        <xdr:cNvPr id="150" name="楕円 149"/>
        <xdr:cNvSpPr/>
      </xdr:nvSpPr>
      <xdr:spPr>
        <a:xfrm>
          <a:off x="13843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164863</xdr:rowOff>
    </xdr:from>
    <xdr:ext cx="762000" cy="259045"/>
    <xdr:sp macro="" textlink="">
      <xdr:nvSpPr>
        <xdr:cNvPr id="151" name="テキスト ボックス 150"/>
        <xdr:cNvSpPr txBox="1"/>
      </xdr:nvSpPr>
      <xdr:spPr>
        <a:xfrm>
          <a:off x="13512800" y="273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103632</xdr:rowOff>
    </xdr:from>
    <xdr:to>
      <xdr:col>65</xdr:col>
      <xdr:colOff>53975</xdr:colOff>
      <xdr:row>15</xdr:row>
      <xdr:rowOff>33782</xdr:rowOff>
    </xdr:to>
    <xdr:sp macro="" textlink="">
      <xdr:nvSpPr>
        <xdr:cNvPr id="152" name="楕円 151"/>
        <xdr:cNvSpPr/>
      </xdr:nvSpPr>
      <xdr:spPr>
        <a:xfrm>
          <a:off x="12954000" y="25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43959</xdr:rowOff>
    </xdr:from>
    <xdr:ext cx="762000" cy="259045"/>
    <xdr:sp macro="" textlink="">
      <xdr:nvSpPr>
        <xdr:cNvPr id="153" name="テキスト ボックス 152"/>
        <xdr:cNvSpPr txBox="1"/>
      </xdr:nvSpPr>
      <xdr:spPr>
        <a:xfrm>
          <a:off x="12623800" y="227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ゴシック" panose="020B0609070205080204" pitchFamily="49" charset="-128"/>
              <a:ea typeface="ＭＳ ゴシック" panose="020B0609070205080204" pitchFamily="49" charset="-128"/>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年度は、類似団体の平均値を下回っているが、保育委託料や施設型給付費の増加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により、前年度に比べて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ポイント増加している。今後も保育需要の増加や障がい児等への支援給付の増加、高齢化が進むことによる扶助費の増加が見込まれる。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123190</xdr:rowOff>
    </xdr:from>
    <xdr:to>
      <xdr:col>24</xdr:col>
      <xdr:colOff>25400</xdr:colOff>
      <xdr:row>60</xdr:row>
      <xdr:rowOff>142240</xdr:rowOff>
    </xdr:to>
    <xdr:cxnSp macro="">
      <xdr:nvCxnSpPr>
        <xdr:cNvPr id="181" name="直線コネクタ 180"/>
        <xdr:cNvCxnSpPr/>
      </xdr:nvCxnSpPr>
      <xdr:spPr>
        <a:xfrm flipV="1">
          <a:off x="4826000" y="92100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2"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3" name="直線コネクタ 182"/>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38117</xdr:rowOff>
    </xdr:from>
    <xdr:ext cx="762000" cy="259045"/>
    <xdr:sp macro="" textlink="">
      <xdr:nvSpPr>
        <xdr:cNvPr id="184" name="扶助費最大値テキスト"/>
        <xdr:cNvSpPr txBox="1"/>
      </xdr:nvSpPr>
      <xdr:spPr>
        <a:xfrm>
          <a:off x="4914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123190</xdr:rowOff>
    </xdr:from>
    <xdr:to>
      <xdr:col>24</xdr:col>
      <xdr:colOff>114300</xdr:colOff>
      <xdr:row>53</xdr:row>
      <xdr:rowOff>123190</xdr:rowOff>
    </xdr:to>
    <xdr:cxnSp macro="">
      <xdr:nvCxnSpPr>
        <xdr:cNvPr id="185" name="直線コネクタ 184"/>
        <xdr:cNvCxnSpPr/>
      </xdr:nvCxnSpPr>
      <xdr:spPr>
        <a:xfrm>
          <a:off x="4737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55</xdr:row>
      <xdr:rowOff>85090</xdr:rowOff>
    </xdr:to>
    <xdr:cxnSp macro="">
      <xdr:nvCxnSpPr>
        <xdr:cNvPr id="186" name="直線コネクタ 185"/>
        <xdr:cNvCxnSpPr/>
      </xdr:nvCxnSpPr>
      <xdr:spPr>
        <a:xfrm>
          <a:off x="3987800" y="94234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36847</xdr:rowOff>
    </xdr:from>
    <xdr:ext cx="762000" cy="259045"/>
    <xdr:sp macro="" textlink="">
      <xdr:nvSpPr>
        <xdr:cNvPr id="187" name="扶助費平均値テキスト"/>
        <xdr:cNvSpPr txBox="1"/>
      </xdr:nvSpPr>
      <xdr:spPr>
        <a:xfrm>
          <a:off x="4914900" y="9466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188" name="フローチャート: 判断 187"/>
        <xdr:cNvSpPr/>
      </xdr:nvSpPr>
      <xdr:spPr>
        <a:xfrm>
          <a:off x="47752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142240</xdr:rowOff>
    </xdr:from>
    <xdr:to>
      <xdr:col>19</xdr:col>
      <xdr:colOff>187325</xdr:colOff>
      <xdr:row>54</xdr:row>
      <xdr:rowOff>165100</xdr:rowOff>
    </xdr:to>
    <xdr:cxnSp macro="">
      <xdr:nvCxnSpPr>
        <xdr:cNvPr id="189" name="直線コネクタ 188"/>
        <xdr:cNvCxnSpPr/>
      </xdr:nvCxnSpPr>
      <xdr:spPr>
        <a:xfrm>
          <a:off x="3098800" y="9400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26670</xdr:rowOff>
    </xdr:from>
    <xdr:to>
      <xdr:col>20</xdr:col>
      <xdr:colOff>38100</xdr:colOff>
      <xdr:row>55</xdr:row>
      <xdr:rowOff>128270</xdr:rowOff>
    </xdr:to>
    <xdr:sp macro="" textlink="">
      <xdr:nvSpPr>
        <xdr:cNvPr id="190" name="フローチャート: 判断 189"/>
        <xdr:cNvSpPr/>
      </xdr:nvSpPr>
      <xdr:spPr>
        <a:xfrm>
          <a:off x="3937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113047</xdr:rowOff>
    </xdr:from>
    <xdr:ext cx="736600" cy="259045"/>
    <xdr:sp macro="" textlink="">
      <xdr:nvSpPr>
        <xdr:cNvPr id="191" name="テキスト ボックス 190"/>
        <xdr:cNvSpPr txBox="1"/>
      </xdr:nvSpPr>
      <xdr:spPr>
        <a:xfrm>
          <a:off x="3606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73660</xdr:rowOff>
    </xdr:from>
    <xdr:to>
      <xdr:col>15</xdr:col>
      <xdr:colOff>98425</xdr:colOff>
      <xdr:row>54</xdr:row>
      <xdr:rowOff>142240</xdr:rowOff>
    </xdr:to>
    <xdr:cxnSp macro="">
      <xdr:nvCxnSpPr>
        <xdr:cNvPr id="192" name="直線コネクタ 191"/>
        <xdr:cNvCxnSpPr/>
      </xdr:nvCxnSpPr>
      <xdr:spPr>
        <a:xfrm>
          <a:off x="2209800" y="93319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20320</xdr:rowOff>
    </xdr:from>
    <xdr:to>
      <xdr:col>11</xdr:col>
      <xdr:colOff>9525</xdr:colOff>
      <xdr:row>54</xdr:row>
      <xdr:rowOff>73660</xdr:rowOff>
    </xdr:to>
    <xdr:cxnSp macro="">
      <xdr:nvCxnSpPr>
        <xdr:cNvPr id="195" name="直線コネクタ 194"/>
        <xdr:cNvCxnSpPr/>
      </xdr:nvCxnSpPr>
      <xdr:spPr>
        <a:xfrm>
          <a:off x="1320800" y="92786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6" name="フローチャート: 判断 195"/>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7" name="テキスト ボックス 196"/>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198" name="フローチャート: 判断 197"/>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44467</xdr:rowOff>
    </xdr:from>
    <xdr:ext cx="762000" cy="259045"/>
    <xdr:sp macro="" textlink="">
      <xdr:nvSpPr>
        <xdr:cNvPr id="199" name="テキスト ボックス 198"/>
        <xdr:cNvSpPr txBox="1"/>
      </xdr:nvSpPr>
      <xdr:spPr>
        <a:xfrm>
          <a:off x="939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34290</xdr:rowOff>
    </xdr:from>
    <xdr:to>
      <xdr:col>24</xdr:col>
      <xdr:colOff>76200</xdr:colOff>
      <xdr:row>55</xdr:row>
      <xdr:rowOff>135890</xdr:rowOff>
    </xdr:to>
    <xdr:sp macro="" textlink="">
      <xdr:nvSpPr>
        <xdr:cNvPr id="205" name="楕円 204"/>
        <xdr:cNvSpPr/>
      </xdr:nvSpPr>
      <xdr:spPr>
        <a:xfrm>
          <a:off x="47752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50817</xdr:rowOff>
    </xdr:from>
    <xdr:ext cx="762000" cy="259045"/>
    <xdr:sp macro="" textlink="">
      <xdr:nvSpPr>
        <xdr:cNvPr id="206" name="扶助費該当値テキスト"/>
        <xdr:cNvSpPr txBox="1"/>
      </xdr:nvSpPr>
      <xdr:spPr>
        <a:xfrm>
          <a:off x="49149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07" name="楕円 206"/>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208" name="テキスト ボックス 207"/>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91440</xdr:rowOff>
    </xdr:from>
    <xdr:to>
      <xdr:col>15</xdr:col>
      <xdr:colOff>149225</xdr:colOff>
      <xdr:row>55</xdr:row>
      <xdr:rowOff>21590</xdr:rowOff>
    </xdr:to>
    <xdr:sp macro="" textlink="">
      <xdr:nvSpPr>
        <xdr:cNvPr id="209" name="楕円 208"/>
        <xdr:cNvSpPr/>
      </xdr:nvSpPr>
      <xdr:spPr>
        <a:xfrm>
          <a:off x="3048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31767</xdr:rowOff>
    </xdr:from>
    <xdr:ext cx="762000" cy="259045"/>
    <xdr:sp macro="" textlink="">
      <xdr:nvSpPr>
        <xdr:cNvPr id="210" name="テキスト ボックス 209"/>
        <xdr:cNvSpPr txBox="1"/>
      </xdr:nvSpPr>
      <xdr:spPr>
        <a:xfrm>
          <a:off x="2717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22860</xdr:rowOff>
    </xdr:from>
    <xdr:to>
      <xdr:col>11</xdr:col>
      <xdr:colOff>60325</xdr:colOff>
      <xdr:row>54</xdr:row>
      <xdr:rowOff>124460</xdr:rowOff>
    </xdr:to>
    <xdr:sp macro="" textlink="">
      <xdr:nvSpPr>
        <xdr:cNvPr id="211" name="楕円 210"/>
        <xdr:cNvSpPr/>
      </xdr:nvSpPr>
      <xdr:spPr>
        <a:xfrm>
          <a:off x="2159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134637</xdr:rowOff>
    </xdr:from>
    <xdr:ext cx="762000" cy="259045"/>
    <xdr:sp macro="" textlink="">
      <xdr:nvSpPr>
        <xdr:cNvPr id="212" name="テキスト ボックス 211"/>
        <xdr:cNvSpPr txBox="1"/>
      </xdr:nvSpPr>
      <xdr:spPr>
        <a:xfrm>
          <a:off x="1828800" y="905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140970</xdr:rowOff>
    </xdr:from>
    <xdr:to>
      <xdr:col>6</xdr:col>
      <xdr:colOff>171450</xdr:colOff>
      <xdr:row>54</xdr:row>
      <xdr:rowOff>71120</xdr:rowOff>
    </xdr:to>
    <xdr:sp macro="" textlink="">
      <xdr:nvSpPr>
        <xdr:cNvPr id="213" name="楕円 212"/>
        <xdr:cNvSpPr/>
      </xdr:nvSpPr>
      <xdr:spPr>
        <a:xfrm>
          <a:off x="12700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81297</xdr:rowOff>
    </xdr:from>
    <xdr:ext cx="762000" cy="259045"/>
    <xdr:sp macro="" textlink="">
      <xdr:nvSpPr>
        <xdr:cNvPr id="214" name="テキスト ボックス 213"/>
        <xdr:cNvSpPr txBox="1"/>
      </xdr:nvSpPr>
      <xdr:spPr>
        <a:xfrm>
          <a:off x="939800" y="899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産業立地促進資金貸付金の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により、前年度より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類似団体の平均を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わずかに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下回っているが、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高齢化に伴う社会保障関連特別会計への繰出金の増加が予想される。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109038</xdr:rowOff>
    </xdr:from>
    <xdr:to>
      <xdr:col>82</xdr:col>
      <xdr:colOff>107950</xdr:colOff>
      <xdr:row>60</xdr:row>
      <xdr:rowOff>136797</xdr:rowOff>
    </xdr:to>
    <xdr:cxnSp macro="">
      <xdr:nvCxnSpPr>
        <xdr:cNvPr id="244" name="直線コネクタ 243"/>
        <xdr:cNvCxnSpPr/>
      </xdr:nvCxnSpPr>
      <xdr:spPr>
        <a:xfrm flipV="1">
          <a:off x="16510000" y="9195888"/>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108874</xdr:rowOff>
    </xdr:from>
    <xdr:ext cx="762000" cy="259045"/>
    <xdr:sp macro="" textlink="">
      <xdr:nvSpPr>
        <xdr:cNvPr id="245" name="その他最小値テキスト"/>
        <xdr:cNvSpPr txBox="1"/>
      </xdr:nvSpPr>
      <xdr:spPr>
        <a:xfrm>
          <a:off x="165989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136797</xdr:rowOff>
    </xdr:from>
    <xdr:to>
      <xdr:col>82</xdr:col>
      <xdr:colOff>196850</xdr:colOff>
      <xdr:row>60</xdr:row>
      <xdr:rowOff>136797</xdr:rowOff>
    </xdr:to>
    <xdr:cxnSp macro="">
      <xdr:nvCxnSpPr>
        <xdr:cNvPr id="246" name="直線コネクタ 245"/>
        <xdr:cNvCxnSpPr/>
      </xdr:nvCxnSpPr>
      <xdr:spPr>
        <a:xfrm>
          <a:off x="16421100" y="1042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23965</xdr:rowOff>
    </xdr:from>
    <xdr:ext cx="762000" cy="259045"/>
    <xdr:sp macro="" textlink="">
      <xdr:nvSpPr>
        <xdr:cNvPr id="247" name="その他最大値テキスト"/>
        <xdr:cNvSpPr txBox="1"/>
      </xdr:nvSpPr>
      <xdr:spPr>
        <a:xfrm>
          <a:off x="16598900" y="893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109038</xdr:rowOff>
    </xdr:from>
    <xdr:to>
      <xdr:col>82</xdr:col>
      <xdr:colOff>196850</xdr:colOff>
      <xdr:row>53</xdr:row>
      <xdr:rowOff>109038</xdr:rowOff>
    </xdr:to>
    <xdr:cxnSp macro="">
      <xdr:nvCxnSpPr>
        <xdr:cNvPr id="248" name="直線コネクタ 247"/>
        <xdr:cNvCxnSpPr/>
      </xdr:nvCxnSpPr>
      <xdr:spPr>
        <a:xfrm>
          <a:off x="16421100" y="919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56</xdr:row>
      <xdr:rowOff>84546</xdr:rowOff>
    </xdr:to>
    <xdr:cxnSp macro="">
      <xdr:nvCxnSpPr>
        <xdr:cNvPr id="249" name="直線コネクタ 248"/>
        <xdr:cNvCxnSpPr/>
      </xdr:nvCxnSpPr>
      <xdr:spPr>
        <a:xfrm flipV="1">
          <a:off x="15671800" y="965962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164210</xdr:rowOff>
    </xdr:from>
    <xdr:ext cx="762000" cy="259045"/>
    <xdr:sp macro="" textlink="">
      <xdr:nvSpPr>
        <xdr:cNvPr id="250" name="その他平均値テキスト"/>
        <xdr:cNvSpPr txBox="1"/>
      </xdr:nvSpPr>
      <xdr:spPr>
        <a:xfrm>
          <a:off x="16598900" y="9593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51" name="フローチャート: 判断 250"/>
        <xdr:cNvSpPr/>
      </xdr:nvSpPr>
      <xdr:spPr>
        <a:xfrm>
          <a:off x="164592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78015</xdr:rowOff>
    </xdr:from>
    <xdr:to>
      <xdr:col>78</xdr:col>
      <xdr:colOff>69850</xdr:colOff>
      <xdr:row>56</xdr:row>
      <xdr:rowOff>84546</xdr:rowOff>
    </xdr:to>
    <xdr:cxnSp macro="">
      <xdr:nvCxnSpPr>
        <xdr:cNvPr id="252" name="直線コネクタ 251"/>
        <xdr:cNvCxnSpPr/>
      </xdr:nvCxnSpPr>
      <xdr:spPr>
        <a:xfrm>
          <a:off x="14782800" y="967921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3" name="フローチャート: 判断 252"/>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4" name="テキスト ボックス 253"/>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78015</xdr:rowOff>
    </xdr:from>
    <xdr:to>
      <xdr:col>73</xdr:col>
      <xdr:colOff>180975</xdr:colOff>
      <xdr:row>56</xdr:row>
      <xdr:rowOff>130266</xdr:rowOff>
    </xdr:to>
    <xdr:cxnSp macro="">
      <xdr:nvCxnSpPr>
        <xdr:cNvPr id="255" name="直線コネクタ 254"/>
        <xdr:cNvCxnSpPr/>
      </xdr:nvCxnSpPr>
      <xdr:spPr>
        <a:xfrm flipV="1">
          <a:off x="13893800" y="9679215"/>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56" name="フローチャート: 判断 255"/>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57" name="テキスト ボックス 256"/>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71483</xdr:rowOff>
    </xdr:from>
    <xdr:to>
      <xdr:col>69</xdr:col>
      <xdr:colOff>92075</xdr:colOff>
      <xdr:row>56</xdr:row>
      <xdr:rowOff>130266</xdr:rowOff>
    </xdr:to>
    <xdr:cxnSp macro="">
      <xdr:nvCxnSpPr>
        <xdr:cNvPr id="258" name="直線コネクタ 257"/>
        <xdr:cNvCxnSpPr/>
      </xdr:nvCxnSpPr>
      <xdr:spPr>
        <a:xfrm>
          <a:off x="13004800" y="967268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33746</xdr:rowOff>
    </xdr:from>
    <xdr:to>
      <xdr:col>69</xdr:col>
      <xdr:colOff>142875</xdr:colOff>
      <xdr:row>56</xdr:row>
      <xdr:rowOff>135346</xdr:rowOff>
    </xdr:to>
    <xdr:sp macro="" textlink="">
      <xdr:nvSpPr>
        <xdr:cNvPr id="259" name="フローチャート: 判断 258"/>
        <xdr:cNvSpPr/>
      </xdr:nvSpPr>
      <xdr:spPr>
        <a:xfrm>
          <a:off x="13843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145523</xdr:rowOff>
    </xdr:from>
    <xdr:ext cx="762000" cy="259045"/>
    <xdr:sp macro="" textlink="">
      <xdr:nvSpPr>
        <xdr:cNvPr id="260" name="テキスト ボックス 259"/>
        <xdr:cNvSpPr txBox="1"/>
      </xdr:nvSpPr>
      <xdr:spPr>
        <a:xfrm>
          <a:off x="13512800" y="940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1" name="フローチャート: 判断 260"/>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62" name="テキスト ボックス 261"/>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68" name="楕円 267"/>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24147</xdr:rowOff>
    </xdr:from>
    <xdr:ext cx="762000" cy="259045"/>
    <xdr:sp macro="" textlink="">
      <xdr:nvSpPr>
        <xdr:cNvPr id="269" name="その他該当値テキスト"/>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33746</xdr:rowOff>
    </xdr:from>
    <xdr:to>
      <xdr:col>78</xdr:col>
      <xdr:colOff>120650</xdr:colOff>
      <xdr:row>56</xdr:row>
      <xdr:rowOff>135346</xdr:rowOff>
    </xdr:to>
    <xdr:sp macro="" textlink="">
      <xdr:nvSpPr>
        <xdr:cNvPr id="270" name="楕円 269"/>
        <xdr:cNvSpPr/>
      </xdr:nvSpPr>
      <xdr:spPr>
        <a:xfrm>
          <a:off x="15621000" y="963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145523</xdr:rowOff>
    </xdr:from>
    <xdr:ext cx="736600" cy="259045"/>
    <xdr:sp macro="" textlink="">
      <xdr:nvSpPr>
        <xdr:cNvPr id="271" name="テキスト ボックス 270"/>
        <xdr:cNvSpPr txBox="1"/>
      </xdr:nvSpPr>
      <xdr:spPr>
        <a:xfrm>
          <a:off x="15290800" y="9403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27215</xdr:rowOff>
    </xdr:from>
    <xdr:to>
      <xdr:col>74</xdr:col>
      <xdr:colOff>31750</xdr:colOff>
      <xdr:row>56</xdr:row>
      <xdr:rowOff>128815</xdr:rowOff>
    </xdr:to>
    <xdr:sp macro="" textlink="">
      <xdr:nvSpPr>
        <xdr:cNvPr id="272" name="楕円 271"/>
        <xdr:cNvSpPr/>
      </xdr:nvSpPr>
      <xdr:spPr>
        <a:xfrm>
          <a:off x="14732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138992</xdr:rowOff>
    </xdr:from>
    <xdr:ext cx="762000" cy="259045"/>
    <xdr:sp macro="" textlink="">
      <xdr:nvSpPr>
        <xdr:cNvPr id="273" name="テキスト ボックス 272"/>
        <xdr:cNvSpPr txBox="1"/>
      </xdr:nvSpPr>
      <xdr:spPr>
        <a:xfrm>
          <a:off x="14401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79466</xdr:rowOff>
    </xdr:from>
    <xdr:to>
      <xdr:col>69</xdr:col>
      <xdr:colOff>142875</xdr:colOff>
      <xdr:row>57</xdr:row>
      <xdr:rowOff>9616</xdr:rowOff>
    </xdr:to>
    <xdr:sp macro="" textlink="">
      <xdr:nvSpPr>
        <xdr:cNvPr id="274" name="楕円 273"/>
        <xdr:cNvSpPr/>
      </xdr:nvSpPr>
      <xdr:spPr>
        <a:xfrm>
          <a:off x="13843000" y="968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165843</xdr:rowOff>
    </xdr:from>
    <xdr:ext cx="762000" cy="259045"/>
    <xdr:sp macro="" textlink="">
      <xdr:nvSpPr>
        <xdr:cNvPr id="275" name="テキスト ボックス 274"/>
        <xdr:cNvSpPr txBox="1"/>
      </xdr:nvSpPr>
      <xdr:spPr>
        <a:xfrm>
          <a:off x="13512800" y="97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20683</xdr:rowOff>
    </xdr:from>
    <xdr:to>
      <xdr:col>65</xdr:col>
      <xdr:colOff>53975</xdr:colOff>
      <xdr:row>56</xdr:row>
      <xdr:rowOff>122283</xdr:rowOff>
    </xdr:to>
    <xdr:sp macro="" textlink="">
      <xdr:nvSpPr>
        <xdr:cNvPr id="276" name="楕円 275"/>
        <xdr:cNvSpPr/>
      </xdr:nvSpPr>
      <xdr:spPr>
        <a:xfrm>
          <a:off x="12954000" y="96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132460</xdr:rowOff>
    </xdr:from>
    <xdr:ext cx="762000" cy="259045"/>
    <xdr:sp macro="" textlink="">
      <xdr:nvSpPr>
        <xdr:cNvPr id="277" name="テキスト ボックス 276"/>
        <xdr:cNvSpPr txBox="1"/>
      </xdr:nvSpPr>
      <xdr:spPr>
        <a:xfrm>
          <a:off x="12623800" y="939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ゴシック" panose="020B0609070205080204" pitchFamily="49" charset="-128"/>
              <a:ea typeface="ＭＳ ゴシック" panose="020B0609070205080204" pitchFamily="49" charset="-128"/>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令和元年</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度は、公共下水道事業会計負担金及び</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ふるさと納税推進事業における報償品費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の減少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ポイント減少し、類似団体の平均値を下回った。</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129286</xdr:rowOff>
    </xdr:from>
    <xdr:to>
      <xdr:col>82</xdr:col>
      <xdr:colOff>107950</xdr:colOff>
      <xdr:row>39</xdr:row>
      <xdr:rowOff>97282</xdr:rowOff>
    </xdr:to>
    <xdr:cxnSp macro="">
      <xdr:nvCxnSpPr>
        <xdr:cNvPr id="302" name="直線コネクタ 301"/>
        <xdr:cNvCxnSpPr/>
      </xdr:nvCxnSpPr>
      <xdr:spPr>
        <a:xfrm flipV="1">
          <a:off x="16510000" y="57871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303"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304" name="直線コネクタ 303"/>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44213</xdr:rowOff>
    </xdr:from>
    <xdr:ext cx="762000" cy="259045"/>
    <xdr:sp macro="" textlink="">
      <xdr:nvSpPr>
        <xdr:cNvPr id="305"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129286</xdr:rowOff>
    </xdr:from>
    <xdr:to>
      <xdr:col>82</xdr:col>
      <xdr:colOff>196850</xdr:colOff>
      <xdr:row>33</xdr:row>
      <xdr:rowOff>129286</xdr:rowOff>
    </xdr:to>
    <xdr:cxnSp macro="">
      <xdr:nvCxnSpPr>
        <xdr:cNvPr id="306" name="直線コネクタ 305"/>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124714</xdr:rowOff>
    </xdr:from>
    <xdr:to>
      <xdr:col>82</xdr:col>
      <xdr:colOff>107950</xdr:colOff>
      <xdr:row>35</xdr:row>
      <xdr:rowOff>165862</xdr:rowOff>
    </xdr:to>
    <xdr:cxnSp macro="">
      <xdr:nvCxnSpPr>
        <xdr:cNvPr id="307" name="直線コネクタ 306"/>
        <xdr:cNvCxnSpPr/>
      </xdr:nvCxnSpPr>
      <xdr:spPr>
        <a:xfrm flipV="1">
          <a:off x="15671800" y="612546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128287</xdr:rowOff>
    </xdr:from>
    <xdr:ext cx="762000" cy="259045"/>
    <xdr:sp macro="" textlink="">
      <xdr:nvSpPr>
        <xdr:cNvPr id="308" name="補助費等平均値テキスト"/>
        <xdr:cNvSpPr txBox="1"/>
      </xdr:nvSpPr>
      <xdr:spPr>
        <a:xfrm>
          <a:off x="16598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09" name="フローチャート: 判断 308"/>
        <xdr:cNvSpPr/>
      </xdr:nvSpPr>
      <xdr:spPr>
        <a:xfrm>
          <a:off x="16459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165862</xdr:rowOff>
    </xdr:from>
    <xdr:to>
      <xdr:col>78</xdr:col>
      <xdr:colOff>69850</xdr:colOff>
      <xdr:row>36</xdr:row>
      <xdr:rowOff>58420</xdr:rowOff>
    </xdr:to>
    <xdr:cxnSp macro="">
      <xdr:nvCxnSpPr>
        <xdr:cNvPr id="310" name="直線コネクタ 309"/>
        <xdr:cNvCxnSpPr/>
      </xdr:nvCxnSpPr>
      <xdr:spPr>
        <a:xfrm flipV="1">
          <a:off x="14782800" y="616661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137922</xdr:rowOff>
    </xdr:from>
    <xdr:to>
      <xdr:col>78</xdr:col>
      <xdr:colOff>120650</xdr:colOff>
      <xdr:row>36</xdr:row>
      <xdr:rowOff>68072</xdr:rowOff>
    </xdr:to>
    <xdr:sp macro="" textlink="">
      <xdr:nvSpPr>
        <xdr:cNvPr id="311" name="フローチャート: 判断 310"/>
        <xdr:cNvSpPr/>
      </xdr:nvSpPr>
      <xdr:spPr>
        <a:xfrm>
          <a:off x="15621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52849</xdr:rowOff>
    </xdr:from>
    <xdr:ext cx="736600" cy="259045"/>
    <xdr:sp macro="" textlink="">
      <xdr:nvSpPr>
        <xdr:cNvPr id="312" name="テキスト ボックス 311"/>
        <xdr:cNvSpPr txBox="1"/>
      </xdr:nvSpPr>
      <xdr:spPr>
        <a:xfrm>
          <a:off x="15290800" y="62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62992</xdr:rowOff>
    </xdr:to>
    <xdr:cxnSp macro="">
      <xdr:nvCxnSpPr>
        <xdr:cNvPr id="313" name="直線コネクタ 312"/>
        <xdr:cNvCxnSpPr/>
      </xdr:nvCxnSpPr>
      <xdr:spPr>
        <a:xfrm flipV="1">
          <a:off x="13893800" y="6230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128778</xdr:rowOff>
    </xdr:from>
    <xdr:to>
      <xdr:col>74</xdr:col>
      <xdr:colOff>31750</xdr:colOff>
      <xdr:row>36</xdr:row>
      <xdr:rowOff>58928</xdr:rowOff>
    </xdr:to>
    <xdr:sp macro="" textlink="">
      <xdr:nvSpPr>
        <xdr:cNvPr id="314" name="フローチャート: 判断 313"/>
        <xdr:cNvSpPr/>
      </xdr:nvSpPr>
      <xdr:spPr>
        <a:xfrm>
          <a:off x="14732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69105</xdr:rowOff>
    </xdr:from>
    <xdr:ext cx="762000" cy="259045"/>
    <xdr:sp macro="" textlink="">
      <xdr:nvSpPr>
        <xdr:cNvPr id="315" name="テキスト ボックス 314"/>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xdr:rowOff>
    </xdr:from>
    <xdr:to>
      <xdr:col>69</xdr:col>
      <xdr:colOff>92075</xdr:colOff>
      <xdr:row>36</xdr:row>
      <xdr:rowOff>62992</xdr:rowOff>
    </xdr:to>
    <xdr:cxnSp macro="">
      <xdr:nvCxnSpPr>
        <xdr:cNvPr id="316" name="直線コネクタ 315"/>
        <xdr:cNvCxnSpPr/>
      </xdr:nvCxnSpPr>
      <xdr:spPr>
        <a:xfrm>
          <a:off x="13004800" y="61803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124206</xdr:rowOff>
    </xdr:from>
    <xdr:to>
      <xdr:col>69</xdr:col>
      <xdr:colOff>142875</xdr:colOff>
      <xdr:row>36</xdr:row>
      <xdr:rowOff>54356</xdr:rowOff>
    </xdr:to>
    <xdr:sp macro="" textlink="">
      <xdr:nvSpPr>
        <xdr:cNvPr id="317" name="フローチャート: 判断 316"/>
        <xdr:cNvSpPr/>
      </xdr:nvSpPr>
      <xdr:spPr>
        <a:xfrm>
          <a:off x="13843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18" name="テキスト ボックス 317"/>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19" name="フローチャート: 判断 318"/>
        <xdr:cNvSpPr/>
      </xdr:nvSpPr>
      <xdr:spPr>
        <a:xfrm>
          <a:off x="12954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20" name="テキスト ボックス 319"/>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73914</xdr:rowOff>
    </xdr:from>
    <xdr:to>
      <xdr:col>82</xdr:col>
      <xdr:colOff>158750</xdr:colOff>
      <xdr:row>36</xdr:row>
      <xdr:rowOff>4064</xdr:rowOff>
    </xdr:to>
    <xdr:sp macro="" textlink="">
      <xdr:nvSpPr>
        <xdr:cNvPr id="326" name="楕円 325"/>
        <xdr:cNvSpPr/>
      </xdr:nvSpPr>
      <xdr:spPr>
        <a:xfrm>
          <a:off x="164592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90441</xdr:rowOff>
    </xdr:from>
    <xdr:ext cx="762000" cy="259045"/>
    <xdr:sp macro="" textlink="">
      <xdr:nvSpPr>
        <xdr:cNvPr id="327" name="補助費等該当値テキスト"/>
        <xdr:cNvSpPr txBox="1"/>
      </xdr:nvSpPr>
      <xdr:spPr>
        <a:xfrm>
          <a:off x="16598900" y="591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115062</xdr:rowOff>
    </xdr:from>
    <xdr:to>
      <xdr:col>78</xdr:col>
      <xdr:colOff>120650</xdr:colOff>
      <xdr:row>36</xdr:row>
      <xdr:rowOff>45212</xdr:rowOff>
    </xdr:to>
    <xdr:sp macro="" textlink="">
      <xdr:nvSpPr>
        <xdr:cNvPr id="328" name="楕円 327"/>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55389</xdr:rowOff>
    </xdr:from>
    <xdr:ext cx="736600" cy="259045"/>
    <xdr:sp macro="" textlink="">
      <xdr:nvSpPr>
        <xdr:cNvPr id="329" name="テキスト ボックス 328"/>
        <xdr:cNvSpPr txBox="1"/>
      </xdr:nvSpPr>
      <xdr:spPr>
        <a:xfrm>
          <a:off x="15290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30" name="楕円 329"/>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93997</xdr:rowOff>
    </xdr:from>
    <xdr:ext cx="762000" cy="259045"/>
    <xdr:sp macro="" textlink="">
      <xdr:nvSpPr>
        <xdr:cNvPr id="331" name="テキスト ボックス 330"/>
        <xdr:cNvSpPr txBox="1"/>
      </xdr:nvSpPr>
      <xdr:spPr>
        <a:xfrm>
          <a:off x="14401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xdr:rowOff>
    </xdr:from>
    <xdr:to>
      <xdr:col>69</xdr:col>
      <xdr:colOff>142875</xdr:colOff>
      <xdr:row>36</xdr:row>
      <xdr:rowOff>113792</xdr:rowOff>
    </xdr:to>
    <xdr:sp macro="" textlink="">
      <xdr:nvSpPr>
        <xdr:cNvPr id="332" name="楕円 331"/>
        <xdr:cNvSpPr/>
      </xdr:nvSpPr>
      <xdr:spPr>
        <a:xfrm>
          <a:off x="13843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98569</xdr:rowOff>
    </xdr:from>
    <xdr:ext cx="762000" cy="259045"/>
    <xdr:sp macro="" textlink="">
      <xdr:nvSpPr>
        <xdr:cNvPr id="333" name="テキスト ボックス 332"/>
        <xdr:cNvSpPr txBox="1"/>
      </xdr:nvSpPr>
      <xdr:spPr>
        <a:xfrm>
          <a:off x="13512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128778</xdr:rowOff>
    </xdr:from>
    <xdr:to>
      <xdr:col>65</xdr:col>
      <xdr:colOff>53975</xdr:colOff>
      <xdr:row>36</xdr:row>
      <xdr:rowOff>58928</xdr:rowOff>
    </xdr:to>
    <xdr:sp macro="" textlink="">
      <xdr:nvSpPr>
        <xdr:cNvPr id="334" name="楕円 333"/>
        <xdr:cNvSpPr/>
      </xdr:nvSpPr>
      <xdr:spPr>
        <a:xfrm>
          <a:off x="12954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43705</xdr:rowOff>
    </xdr:from>
    <xdr:ext cx="762000" cy="259045"/>
    <xdr:sp macro="" textlink="">
      <xdr:nvSpPr>
        <xdr:cNvPr id="335" name="テキスト ボックス 334"/>
        <xdr:cNvSpPr txBox="1"/>
      </xdr:nvSpPr>
      <xdr:spPr>
        <a:xfrm>
          <a:off x="12623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年度借入の公共事業等債や小学校空調設備大規模改造に係る学校教育施設等設備事業債等の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起債</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について、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据置期間満了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に伴う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元金償還が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開始したが、前年度に償還完了となった起債の元金償還分の減少が償還開始となった起債の元金償還額の増加を上回っていたため、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前年度に比べて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類似団体の平均値</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下回っている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状況を維持している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今後は、普通建設事業の厳選と計画的な実施とともに、起債発行及び公債費の抑制に努めていく。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63319</xdr:rowOff>
    </xdr:to>
    <xdr:cxnSp macro="">
      <xdr:nvCxnSpPr>
        <xdr:cNvPr id="365" name="直線コネクタ 364"/>
        <xdr:cNvCxnSpPr/>
      </xdr:nvCxnSpPr>
      <xdr:spPr>
        <a:xfrm flipV="1">
          <a:off x="4826000" y="12657546"/>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6" name="公債費最小値テキスト"/>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7" name="直線コネクタ 366"/>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130266</xdr:rowOff>
    </xdr:from>
    <xdr:to>
      <xdr:col>24</xdr:col>
      <xdr:colOff>25400</xdr:colOff>
      <xdr:row>77</xdr:row>
      <xdr:rowOff>37193</xdr:rowOff>
    </xdr:to>
    <xdr:cxnSp macro="">
      <xdr:nvCxnSpPr>
        <xdr:cNvPr id="370" name="直線コネクタ 369"/>
        <xdr:cNvCxnSpPr/>
      </xdr:nvCxnSpPr>
      <xdr:spPr>
        <a:xfrm flipV="1">
          <a:off x="3987800" y="13160466"/>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1"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162923</xdr:rowOff>
    </xdr:from>
    <xdr:to>
      <xdr:col>19</xdr:col>
      <xdr:colOff>187325</xdr:colOff>
      <xdr:row>77</xdr:row>
      <xdr:rowOff>37193</xdr:rowOff>
    </xdr:to>
    <xdr:cxnSp macro="">
      <xdr:nvCxnSpPr>
        <xdr:cNvPr id="373" name="直線コネクタ 372"/>
        <xdr:cNvCxnSpPr/>
      </xdr:nvCxnSpPr>
      <xdr:spPr>
        <a:xfrm>
          <a:off x="3098800" y="1319312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71301</xdr:rowOff>
    </xdr:from>
    <xdr:to>
      <xdr:col>20</xdr:col>
      <xdr:colOff>38100</xdr:colOff>
      <xdr:row>78</xdr:row>
      <xdr:rowOff>1451</xdr:rowOff>
    </xdr:to>
    <xdr:sp macro="" textlink="">
      <xdr:nvSpPr>
        <xdr:cNvPr id="374" name="フローチャート: 判断 373"/>
        <xdr:cNvSpPr/>
      </xdr:nvSpPr>
      <xdr:spPr>
        <a:xfrm>
          <a:off x="3937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157678</xdr:rowOff>
    </xdr:from>
    <xdr:ext cx="736600" cy="259045"/>
    <xdr:sp macro="" textlink="">
      <xdr:nvSpPr>
        <xdr:cNvPr id="375" name="テキスト ボックス 374"/>
        <xdr:cNvSpPr txBox="1"/>
      </xdr:nvSpPr>
      <xdr:spPr>
        <a:xfrm>
          <a:off x="3606800" y="1335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143329</xdr:rowOff>
    </xdr:from>
    <xdr:to>
      <xdr:col>15</xdr:col>
      <xdr:colOff>98425</xdr:colOff>
      <xdr:row>76</xdr:row>
      <xdr:rowOff>162923</xdr:rowOff>
    </xdr:to>
    <xdr:cxnSp macro="">
      <xdr:nvCxnSpPr>
        <xdr:cNvPr id="376" name="直線コネクタ 375"/>
        <xdr:cNvCxnSpPr/>
      </xdr:nvCxnSpPr>
      <xdr:spPr>
        <a:xfrm>
          <a:off x="2209800" y="1317352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77" name="フローチャート: 判断 376"/>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164209</xdr:rowOff>
    </xdr:from>
    <xdr:ext cx="762000" cy="259045"/>
    <xdr:sp macro="" textlink="">
      <xdr:nvSpPr>
        <xdr:cNvPr id="378" name="テキスト ボックス 377"/>
        <xdr:cNvSpPr txBox="1"/>
      </xdr:nvSpPr>
      <xdr:spPr>
        <a:xfrm>
          <a:off x="2717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45357</xdr:rowOff>
    </xdr:from>
    <xdr:to>
      <xdr:col>11</xdr:col>
      <xdr:colOff>9525</xdr:colOff>
      <xdr:row>76</xdr:row>
      <xdr:rowOff>143329</xdr:rowOff>
    </xdr:to>
    <xdr:cxnSp macro="">
      <xdr:nvCxnSpPr>
        <xdr:cNvPr id="379" name="直線コネクタ 378"/>
        <xdr:cNvCxnSpPr/>
      </xdr:nvCxnSpPr>
      <xdr:spPr>
        <a:xfrm>
          <a:off x="1320800" y="130755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0" name="フローチャート: 判断 379"/>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157678</xdr:rowOff>
    </xdr:from>
    <xdr:ext cx="762000" cy="259045"/>
    <xdr:sp macro="" textlink="">
      <xdr:nvSpPr>
        <xdr:cNvPr id="381" name="テキスト ボックス 380"/>
        <xdr:cNvSpPr txBox="1"/>
      </xdr:nvSpPr>
      <xdr:spPr>
        <a:xfrm>
          <a:off x="1828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32113</xdr:rowOff>
    </xdr:from>
    <xdr:to>
      <xdr:col>6</xdr:col>
      <xdr:colOff>171450</xdr:colOff>
      <xdr:row>77</xdr:row>
      <xdr:rowOff>133713</xdr:rowOff>
    </xdr:to>
    <xdr:sp macro="" textlink="">
      <xdr:nvSpPr>
        <xdr:cNvPr id="382" name="フローチャート: 判断 381"/>
        <xdr:cNvSpPr/>
      </xdr:nvSpPr>
      <xdr:spPr>
        <a:xfrm>
          <a:off x="1270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118490</xdr:rowOff>
    </xdr:from>
    <xdr:ext cx="762000" cy="259045"/>
    <xdr:sp macro="" textlink="">
      <xdr:nvSpPr>
        <xdr:cNvPr id="383" name="テキスト ボックス 382"/>
        <xdr:cNvSpPr txBox="1"/>
      </xdr:nvSpPr>
      <xdr:spPr>
        <a:xfrm>
          <a:off x="939800" y="133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79466</xdr:rowOff>
    </xdr:from>
    <xdr:to>
      <xdr:col>24</xdr:col>
      <xdr:colOff>76200</xdr:colOff>
      <xdr:row>77</xdr:row>
      <xdr:rowOff>9616</xdr:rowOff>
    </xdr:to>
    <xdr:sp macro="" textlink="">
      <xdr:nvSpPr>
        <xdr:cNvPr id="389" name="楕円 388"/>
        <xdr:cNvSpPr/>
      </xdr:nvSpPr>
      <xdr:spPr>
        <a:xfrm>
          <a:off x="4775200" y="1310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95993</xdr:rowOff>
    </xdr:from>
    <xdr:ext cx="762000" cy="259045"/>
    <xdr:sp macro="" textlink="">
      <xdr:nvSpPr>
        <xdr:cNvPr id="390" name="公債費該当値テキスト"/>
        <xdr:cNvSpPr txBox="1"/>
      </xdr:nvSpPr>
      <xdr:spPr>
        <a:xfrm>
          <a:off x="4914900" y="12954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157843</xdr:rowOff>
    </xdr:from>
    <xdr:to>
      <xdr:col>20</xdr:col>
      <xdr:colOff>38100</xdr:colOff>
      <xdr:row>77</xdr:row>
      <xdr:rowOff>87993</xdr:rowOff>
    </xdr:to>
    <xdr:sp macro="" textlink="">
      <xdr:nvSpPr>
        <xdr:cNvPr id="391" name="楕円 390"/>
        <xdr:cNvSpPr/>
      </xdr:nvSpPr>
      <xdr:spPr>
        <a:xfrm>
          <a:off x="3937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98170</xdr:rowOff>
    </xdr:from>
    <xdr:ext cx="736600" cy="259045"/>
    <xdr:sp macro="" textlink="">
      <xdr:nvSpPr>
        <xdr:cNvPr id="392" name="テキスト ボックス 391"/>
        <xdr:cNvSpPr txBox="1"/>
      </xdr:nvSpPr>
      <xdr:spPr>
        <a:xfrm>
          <a:off x="3606800" y="1295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112123</xdr:rowOff>
    </xdr:from>
    <xdr:to>
      <xdr:col>15</xdr:col>
      <xdr:colOff>149225</xdr:colOff>
      <xdr:row>77</xdr:row>
      <xdr:rowOff>42273</xdr:rowOff>
    </xdr:to>
    <xdr:sp macro="" textlink="">
      <xdr:nvSpPr>
        <xdr:cNvPr id="393" name="楕円 392"/>
        <xdr:cNvSpPr/>
      </xdr:nvSpPr>
      <xdr:spPr>
        <a:xfrm>
          <a:off x="3048000" y="131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52450</xdr:rowOff>
    </xdr:from>
    <xdr:ext cx="762000" cy="259045"/>
    <xdr:sp macro="" textlink="">
      <xdr:nvSpPr>
        <xdr:cNvPr id="394" name="テキスト ボックス 393"/>
        <xdr:cNvSpPr txBox="1"/>
      </xdr:nvSpPr>
      <xdr:spPr>
        <a:xfrm>
          <a:off x="2717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92529</xdr:rowOff>
    </xdr:from>
    <xdr:to>
      <xdr:col>11</xdr:col>
      <xdr:colOff>60325</xdr:colOff>
      <xdr:row>77</xdr:row>
      <xdr:rowOff>22679</xdr:rowOff>
    </xdr:to>
    <xdr:sp macro="" textlink="">
      <xdr:nvSpPr>
        <xdr:cNvPr id="395" name="楕円 394"/>
        <xdr:cNvSpPr/>
      </xdr:nvSpPr>
      <xdr:spPr>
        <a:xfrm>
          <a:off x="2159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32855</xdr:rowOff>
    </xdr:from>
    <xdr:ext cx="762000" cy="259045"/>
    <xdr:sp macro="" textlink="">
      <xdr:nvSpPr>
        <xdr:cNvPr id="396" name="テキスト ボックス 395"/>
        <xdr:cNvSpPr txBox="1"/>
      </xdr:nvSpPr>
      <xdr:spPr>
        <a:xfrm>
          <a:off x="1828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166007</xdr:rowOff>
    </xdr:from>
    <xdr:to>
      <xdr:col>6</xdr:col>
      <xdr:colOff>171450</xdr:colOff>
      <xdr:row>76</xdr:row>
      <xdr:rowOff>96157</xdr:rowOff>
    </xdr:to>
    <xdr:sp macro="" textlink="">
      <xdr:nvSpPr>
        <xdr:cNvPr id="397" name="楕円 396"/>
        <xdr:cNvSpPr/>
      </xdr:nvSpPr>
      <xdr:spPr>
        <a:xfrm>
          <a:off x="1270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106334</xdr:rowOff>
    </xdr:from>
    <xdr:ext cx="762000" cy="259045"/>
    <xdr:sp macro="" textlink="">
      <xdr:nvSpPr>
        <xdr:cNvPr id="398" name="テキスト ボックス 397"/>
        <xdr:cNvSpPr txBox="1"/>
      </xdr:nvSpPr>
      <xdr:spPr>
        <a:xfrm>
          <a:off x="9398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令和元年度は、経常経費充当一般財源について、公債費以外では、補助費が減少しており、前年度から</a:t>
          </a:r>
          <a:r>
            <a:rPr kumimoji="1" lang="en-US" altLang="ja-JP" sz="1100">
              <a:latin typeface="ＭＳ ゴシック" panose="020B0609070205080204" pitchFamily="49" charset="-128"/>
              <a:ea typeface="ＭＳ ゴシック" panose="020B0609070205080204" pitchFamily="49" charset="-128"/>
            </a:rPr>
            <a:t>0.3</a:t>
          </a:r>
          <a:r>
            <a:rPr kumimoji="1" lang="ja-JP" altLang="en-US" sz="1100">
              <a:latin typeface="ＭＳ ゴシック" panose="020B0609070205080204" pitchFamily="49" charset="-128"/>
              <a:ea typeface="ＭＳ ゴシック" panose="020B0609070205080204" pitchFamily="49" charset="-128"/>
            </a:rPr>
            <a:t>ポイント減少した。</a:t>
          </a:r>
        </a:p>
        <a:p>
          <a:r>
            <a:rPr kumimoji="1" lang="ja-JP" altLang="en-US" sz="1100">
              <a:latin typeface="ＭＳ ゴシック" panose="020B0609070205080204" pitchFamily="49" charset="-128"/>
              <a:ea typeface="ＭＳ ゴシック" panose="020B0609070205080204" pitchFamily="49" charset="-128"/>
            </a:rPr>
            <a:t>　類似団体の平均値を下回っているものの、今後も物件費等の抑制に努める。</a:t>
          </a: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108712</xdr:rowOff>
    </xdr:from>
    <xdr:to>
      <xdr:col>82</xdr:col>
      <xdr:colOff>107950</xdr:colOff>
      <xdr:row>80</xdr:row>
      <xdr:rowOff>113285</xdr:rowOff>
    </xdr:to>
    <xdr:cxnSp macro="">
      <xdr:nvCxnSpPr>
        <xdr:cNvPr id="424" name="直線コネクタ 423"/>
        <xdr:cNvCxnSpPr/>
      </xdr:nvCxnSpPr>
      <xdr:spPr>
        <a:xfrm flipV="1">
          <a:off x="16510000" y="12796012"/>
          <a:ext cx="0" cy="103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5"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6" name="直線コネクタ 425"/>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23639</xdr:rowOff>
    </xdr:from>
    <xdr:ext cx="762000" cy="259045"/>
    <xdr:sp macro="" textlink="">
      <xdr:nvSpPr>
        <xdr:cNvPr id="427" name="公債費以外最大値テキスト"/>
        <xdr:cNvSpPr txBox="1"/>
      </xdr:nvSpPr>
      <xdr:spPr>
        <a:xfrm>
          <a:off x="16598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108712</xdr:rowOff>
    </xdr:from>
    <xdr:to>
      <xdr:col>82</xdr:col>
      <xdr:colOff>196850</xdr:colOff>
      <xdr:row>74</xdr:row>
      <xdr:rowOff>108712</xdr:rowOff>
    </xdr:to>
    <xdr:cxnSp macro="">
      <xdr:nvCxnSpPr>
        <xdr:cNvPr id="428" name="直線コネクタ 427"/>
        <xdr:cNvCxnSpPr/>
      </xdr:nvCxnSpPr>
      <xdr:spPr>
        <a:xfrm>
          <a:off x="16421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168148</xdr:rowOff>
    </xdr:from>
    <xdr:to>
      <xdr:col>82</xdr:col>
      <xdr:colOff>107950</xdr:colOff>
      <xdr:row>77</xdr:row>
      <xdr:rowOff>10413</xdr:rowOff>
    </xdr:to>
    <xdr:cxnSp macro="">
      <xdr:nvCxnSpPr>
        <xdr:cNvPr id="429" name="直線コネクタ 428"/>
        <xdr:cNvCxnSpPr/>
      </xdr:nvCxnSpPr>
      <xdr:spPr>
        <a:xfrm flipV="1">
          <a:off x="15671800" y="13198348"/>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0" name="公債費以外平均値テキスト"/>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1" name="フローチャート: 判断 430"/>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5842</xdr:rowOff>
    </xdr:from>
    <xdr:to>
      <xdr:col>78</xdr:col>
      <xdr:colOff>69850</xdr:colOff>
      <xdr:row>77</xdr:row>
      <xdr:rowOff>10413</xdr:rowOff>
    </xdr:to>
    <xdr:cxnSp macro="">
      <xdr:nvCxnSpPr>
        <xdr:cNvPr id="432" name="直線コネクタ 431"/>
        <xdr:cNvCxnSpPr/>
      </xdr:nvCxnSpPr>
      <xdr:spPr>
        <a:xfrm>
          <a:off x="14782800" y="132074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3" name="フローチャート: 判断 432"/>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55135</xdr:rowOff>
    </xdr:from>
    <xdr:ext cx="736600" cy="259045"/>
    <xdr:sp macro="" textlink="">
      <xdr:nvSpPr>
        <xdr:cNvPr id="434" name="テキスト ボックス 433"/>
        <xdr:cNvSpPr txBox="1"/>
      </xdr:nvSpPr>
      <xdr:spPr>
        <a:xfrm>
          <a:off x="15290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104139</xdr:rowOff>
    </xdr:from>
    <xdr:to>
      <xdr:col>73</xdr:col>
      <xdr:colOff>180975</xdr:colOff>
      <xdr:row>77</xdr:row>
      <xdr:rowOff>5842</xdr:rowOff>
    </xdr:to>
    <xdr:cxnSp macro="">
      <xdr:nvCxnSpPr>
        <xdr:cNvPr id="435" name="直線コネクタ 434"/>
        <xdr:cNvCxnSpPr/>
      </xdr:nvCxnSpPr>
      <xdr:spPr>
        <a:xfrm>
          <a:off x="13893800" y="13134339"/>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6" name="フローチャート: 判断 435"/>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43959</xdr:rowOff>
    </xdr:from>
    <xdr:ext cx="762000" cy="259045"/>
    <xdr:sp macro="" textlink="">
      <xdr:nvSpPr>
        <xdr:cNvPr id="437" name="テキスト ボックス 436"/>
        <xdr:cNvSpPr txBox="1"/>
      </xdr:nvSpPr>
      <xdr:spPr>
        <a:xfrm>
          <a:off x="14401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65278</xdr:rowOff>
    </xdr:from>
    <xdr:to>
      <xdr:col>69</xdr:col>
      <xdr:colOff>92075</xdr:colOff>
      <xdr:row>76</xdr:row>
      <xdr:rowOff>104139</xdr:rowOff>
    </xdr:to>
    <xdr:cxnSp macro="">
      <xdr:nvCxnSpPr>
        <xdr:cNvPr id="438" name="直線コネクタ 437"/>
        <xdr:cNvCxnSpPr/>
      </xdr:nvCxnSpPr>
      <xdr:spPr>
        <a:xfrm>
          <a:off x="13004800" y="12924028"/>
          <a:ext cx="889000" cy="21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62485</xdr:rowOff>
    </xdr:from>
    <xdr:to>
      <xdr:col>69</xdr:col>
      <xdr:colOff>142875</xdr:colOff>
      <xdr:row>76</xdr:row>
      <xdr:rowOff>164085</xdr:rowOff>
    </xdr:to>
    <xdr:sp macro="" textlink="">
      <xdr:nvSpPr>
        <xdr:cNvPr id="439" name="フローチャート: 判断 438"/>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148862</xdr:rowOff>
    </xdr:from>
    <xdr:ext cx="762000" cy="259045"/>
    <xdr:sp macro="" textlink="">
      <xdr:nvSpPr>
        <xdr:cNvPr id="440" name="テキスト ボックス 439"/>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1" name="フローチャート: 判断 440"/>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42" name="テキスト ボックス 441"/>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48" name="楕円 447"/>
        <xdr:cNvSpPr/>
      </xdr:nvSpPr>
      <xdr:spPr>
        <a:xfrm>
          <a:off x="16459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133875</xdr:rowOff>
    </xdr:from>
    <xdr:ext cx="762000" cy="259045"/>
    <xdr:sp macro="" textlink="">
      <xdr:nvSpPr>
        <xdr:cNvPr id="449" name="公債費以外該当値テキスト"/>
        <xdr:cNvSpPr txBox="1"/>
      </xdr:nvSpPr>
      <xdr:spPr>
        <a:xfrm>
          <a:off x="16598900" y="1299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131063</xdr:rowOff>
    </xdr:from>
    <xdr:to>
      <xdr:col>78</xdr:col>
      <xdr:colOff>120650</xdr:colOff>
      <xdr:row>77</xdr:row>
      <xdr:rowOff>61213</xdr:rowOff>
    </xdr:to>
    <xdr:sp macro="" textlink="">
      <xdr:nvSpPr>
        <xdr:cNvPr id="450" name="楕円 449"/>
        <xdr:cNvSpPr/>
      </xdr:nvSpPr>
      <xdr:spPr>
        <a:xfrm>
          <a:off x="15621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71391</xdr:rowOff>
    </xdr:from>
    <xdr:ext cx="736600" cy="259045"/>
    <xdr:sp macro="" textlink="">
      <xdr:nvSpPr>
        <xdr:cNvPr id="451" name="テキスト ボックス 450"/>
        <xdr:cNvSpPr txBox="1"/>
      </xdr:nvSpPr>
      <xdr:spPr>
        <a:xfrm>
          <a:off x="15290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126492</xdr:rowOff>
    </xdr:from>
    <xdr:to>
      <xdr:col>74</xdr:col>
      <xdr:colOff>31750</xdr:colOff>
      <xdr:row>77</xdr:row>
      <xdr:rowOff>56642</xdr:rowOff>
    </xdr:to>
    <xdr:sp macro="" textlink="">
      <xdr:nvSpPr>
        <xdr:cNvPr id="452" name="楕円 451"/>
        <xdr:cNvSpPr/>
      </xdr:nvSpPr>
      <xdr:spPr>
        <a:xfrm>
          <a:off x="14732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41419</xdr:rowOff>
    </xdr:from>
    <xdr:ext cx="762000" cy="259045"/>
    <xdr:sp macro="" textlink="">
      <xdr:nvSpPr>
        <xdr:cNvPr id="453" name="テキスト ボックス 452"/>
        <xdr:cNvSpPr txBox="1"/>
      </xdr:nvSpPr>
      <xdr:spPr>
        <a:xfrm>
          <a:off x="14401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53339</xdr:rowOff>
    </xdr:from>
    <xdr:to>
      <xdr:col>69</xdr:col>
      <xdr:colOff>142875</xdr:colOff>
      <xdr:row>76</xdr:row>
      <xdr:rowOff>154939</xdr:rowOff>
    </xdr:to>
    <xdr:sp macro="" textlink="">
      <xdr:nvSpPr>
        <xdr:cNvPr id="454" name="楕円 453"/>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165117</xdr:rowOff>
    </xdr:from>
    <xdr:ext cx="762000" cy="259045"/>
    <xdr:sp macro="" textlink="">
      <xdr:nvSpPr>
        <xdr:cNvPr id="455" name="テキスト ボックス 454"/>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14478</xdr:rowOff>
    </xdr:from>
    <xdr:to>
      <xdr:col>65</xdr:col>
      <xdr:colOff>53975</xdr:colOff>
      <xdr:row>75</xdr:row>
      <xdr:rowOff>116078</xdr:rowOff>
    </xdr:to>
    <xdr:sp macro="" textlink="">
      <xdr:nvSpPr>
        <xdr:cNvPr id="456" name="楕円 455"/>
        <xdr:cNvSpPr/>
      </xdr:nvSpPr>
      <xdr:spPr>
        <a:xfrm>
          <a:off x="12954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126255</xdr:rowOff>
    </xdr:from>
    <xdr:ext cx="762000" cy="259045"/>
    <xdr:sp macro="" textlink="">
      <xdr:nvSpPr>
        <xdr:cNvPr id="457" name="テキスト ボックス 456"/>
        <xdr:cNvSpPr txBox="1"/>
      </xdr:nvSpPr>
      <xdr:spPr>
        <a:xfrm>
          <a:off x="12623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山形県天童市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68555</xdr:rowOff>
    </xdr:from>
    <xdr:to>
      <xdr:col>29</xdr:col>
      <xdr:colOff>127000</xdr:colOff>
      <xdr:row>19</xdr:row>
      <xdr:rowOff>121802</xdr:rowOff>
    </xdr:to>
    <xdr:cxnSp macro="">
      <xdr:nvCxnSpPr>
        <xdr:cNvPr id="47" name="直線コネクタ 46"/>
        <xdr:cNvCxnSpPr/>
      </xdr:nvCxnSpPr>
      <xdr:spPr bwMode="auto">
        <a:xfrm flipV="1">
          <a:off x="5651500" y="2002130"/>
          <a:ext cx="0" cy="1424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93879</xdr:rowOff>
    </xdr:from>
    <xdr:ext cx="762000" cy="259045"/>
    <xdr:sp macro="" textlink="">
      <xdr:nvSpPr>
        <xdr:cNvPr id="48" name="人口1人当たり決算額の推移最小値テキスト130"/>
        <xdr:cNvSpPr txBox="1"/>
      </xdr:nvSpPr>
      <xdr:spPr>
        <a:xfrm>
          <a:off x="5740400" y="339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121802</xdr:rowOff>
    </xdr:from>
    <xdr:to>
      <xdr:col>30</xdr:col>
      <xdr:colOff>25400</xdr:colOff>
      <xdr:row>19</xdr:row>
      <xdr:rowOff>121802</xdr:rowOff>
    </xdr:to>
    <xdr:cxnSp macro="">
      <xdr:nvCxnSpPr>
        <xdr:cNvPr id="49" name="直線コネクタ 48"/>
        <xdr:cNvCxnSpPr/>
      </xdr:nvCxnSpPr>
      <xdr:spPr bwMode="auto">
        <a:xfrm>
          <a:off x="5562600" y="34269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154932</xdr:rowOff>
    </xdr:from>
    <xdr:ext cx="762000" cy="259045"/>
    <xdr:sp macro="" textlink="">
      <xdr:nvSpPr>
        <xdr:cNvPr id="50" name="人口1人当たり決算額の推移最大値テキスト130"/>
        <xdr:cNvSpPr txBox="1"/>
      </xdr:nvSpPr>
      <xdr:spPr>
        <a:xfrm>
          <a:off x="5740400" y="17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68555</xdr:rowOff>
    </xdr:from>
    <xdr:to>
      <xdr:col>30</xdr:col>
      <xdr:colOff>25400</xdr:colOff>
      <xdr:row>11</xdr:row>
      <xdr:rowOff>68555</xdr:rowOff>
    </xdr:to>
    <xdr:cxnSp macro="">
      <xdr:nvCxnSpPr>
        <xdr:cNvPr id="51" name="直線コネクタ 50"/>
        <xdr:cNvCxnSpPr/>
      </xdr:nvCxnSpPr>
      <xdr:spPr bwMode="auto">
        <a:xfrm>
          <a:off x="5562600" y="2002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136204</xdr:rowOff>
    </xdr:from>
    <xdr:to>
      <xdr:col>29</xdr:col>
      <xdr:colOff>127000</xdr:colOff>
      <xdr:row>18</xdr:row>
      <xdr:rowOff>165726</xdr:rowOff>
    </xdr:to>
    <xdr:cxnSp macro="">
      <xdr:nvCxnSpPr>
        <xdr:cNvPr id="52" name="直線コネクタ 51"/>
        <xdr:cNvCxnSpPr/>
      </xdr:nvCxnSpPr>
      <xdr:spPr bwMode="auto">
        <a:xfrm flipV="1">
          <a:off x="5003800" y="3269929"/>
          <a:ext cx="647700" cy="295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67102</xdr:rowOff>
    </xdr:from>
    <xdr:ext cx="762000" cy="259045"/>
    <xdr:sp macro="" textlink="">
      <xdr:nvSpPr>
        <xdr:cNvPr id="53" name="人口1人当たり決算額の推移平均値テキスト130"/>
        <xdr:cNvSpPr txBox="1"/>
      </xdr:nvSpPr>
      <xdr:spPr>
        <a:xfrm>
          <a:off x="5740400" y="268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50575</xdr:rowOff>
    </xdr:from>
    <xdr:to>
      <xdr:col>29</xdr:col>
      <xdr:colOff>177800</xdr:colOff>
      <xdr:row>16</xdr:row>
      <xdr:rowOff>152175</xdr:rowOff>
    </xdr:to>
    <xdr:sp macro="" textlink="">
      <xdr:nvSpPr>
        <xdr:cNvPr id="54" name="フローチャート: 判断 53"/>
        <xdr:cNvSpPr/>
      </xdr:nvSpPr>
      <xdr:spPr bwMode="auto">
        <a:xfrm>
          <a:off x="56007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155537</xdr:rowOff>
    </xdr:from>
    <xdr:to>
      <xdr:col>26</xdr:col>
      <xdr:colOff>50800</xdr:colOff>
      <xdr:row>18</xdr:row>
      <xdr:rowOff>165726</xdr:rowOff>
    </xdr:to>
    <xdr:cxnSp macro="">
      <xdr:nvCxnSpPr>
        <xdr:cNvPr id="55" name="直線コネクタ 54"/>
        <xdr:cNvCxnSpPr/>
      </xdr:nvCxnSpPr>
      <xdr:spPr bwMode="auto">
        <a:xfrm>
          <a:off x="4305300" y="3289262"/>
          <a:ext cx="698500" cy="10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69124</xdr:rowOff>
    </xdr:from>
    <xdr:to>
      <xdr:col>26</xdr:col>
      <xdr:colOff>101600</xdr:colOff>
      <xdr:row>16</xdr:row>
      <xdr:rowOff>170724</xdr:rowOff>
    </xdr:to>
    <xdr:sp macro="" textlink="">
      <xdr:nvSpPr>
        <xdr:cNvPr id="56" name="フローチャート: 判断 55"/>
        <xdr:cNvSpPr/>
      </xdr:nvSpPr>
      <xdr:spPr bwMode="auto">
        <a:xfrm>
          <a:off x="4953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9451</xdr:rowOff>
    </xdr:from>
    <xdr:ext cx="736600" cy="259045"/>
    <xdr:sp macro="" textlink="">
      <xdr:nvSpPr>
        <xdr:cNvPr id="57" name="テキスト ボックス 56"/>
        <xdr:cNvSpPr txBox="1"/>
      </xdr:nvSpPr>
      <xdr:spPr>
        <a:xfrm>
          <a:off x="4622800" y="2628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155537</xdr:rowOff>
    </xdr:from>
    <xdr:to>
      <xdr:col>22</xdr:col>
      <xdr:colOff>114300</xdr:colOff>
      <xdr:row>18</xdr:row>
      <xdr:rowOff>164469</xdr:rowOff>
    </xdr:to>
    <xdr:cxnSp macro="">
      <xdr:nvCxnSpPr>
        <xdr:cNvPr id="58" name="直線コネクタ 57"/>
        <xdr:cNvCxnSpPr/>
      </xdr:nvCxnSpPr>
      <xdr:spPr bwMode="auto">
        <a:xfrm flipV="1">
          <a:off x="3606800" y="3289262"/>
          <a:ext cx="698500" cy="8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68373</xdr:rowOff>
    </xdr:from>
    <xdr:to>
      <xdr:col>22</xdr:col>
      <xdr:colOff>165100</xdr:colOff>
      <xdr:row>16</xdr:row>
      <xdr:rowOff>169973</xdr:rowOff>
    </xdr:to>
    <xdr:sp macro="" textlink="">
      <xdr:nvSpPr>
        <xdr:cNvPr id="59" name="フローチャート: 判断 58"/>
        <xdr:cNvSpPr/>
      </xdr:nvSpPr>
      <xdr:spPr bwMode="auto">
        <a:xfrm>
          <a:off x="4254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8700</xdr:rowOff>
    </xdr:from>
    <xdr:ext cx="762000" cy="259045"/>
    <xdr:sp macro="" textlink="">
      <xdr:nvSpPr>
        <xdr:cNvPr id="60" name="テキスト ボックス 59"/>
        <xdr:cNvSpPr txBox="1"/>
      </xdr:nvSpPr>
      <xdr:spPr>
        <a:xfrm>
          <a:off x="3924300" y="2628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143862</xdr:rowOff>
    </xdr:from>
    <xdr:to>
      <xdr:col>18</xdr:col>
      <xdr:colOff>177800</xdr:colOff>
      <xdr:row>18</xdr:row>
      <xdr:rowOff>164469</xdr:rowOff>
    </xdr:to>
    <xdr:cxnSp macro="">
      <xdr:nvCxnSpPr>
        <xdr:cNvPr id="61" name="直線コネクタ 60"/>
        <xdr:cNvCxnSpPr/>
      </xdr:nvCxnSpPr>
      <xdr:spPr bwMode="auto">
        <a:xfrm>
          <a:off x="2908300" y="3277587"/>
          <a:ext cx="698500" cy="20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84310</xdr:rowOff>
    </xdr:from>
    <xdr:to>
      <xdr:col>19</xdr:col>
      <xdr:colOff>38100</xdr:colOff>
      <xdr:row>17</xdr:row>
      <xdr:rowOff>14460</xdr:rowOff>
    </xdr:to>
    <xdr:sp macro="" textlink="">
      <xdr:nvSpPr>
        <xdr:cNvPr id="62" name="フローチャート: 判断 61"/>
        <xdr:cNvSpPr/>
      </xdr:nvSpPr>
      <xdr:spPr bwMode="auto">
        <a:xfrm>
          <a:off x="3556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24637</xdr:rowOff>
    </xdr:from>
    <xdr:ext cx="762000" cy="259045"/>
    <xdr:sp macro="" textlink="">
      <xdr:nvSpPr>
        <xdr:cNvPr id="63" name="テキスト ボックス 62"/>
        <xdr:cNvSpPr txBox="1"/>
      </xdr:nvSpPr>
      <xdr:spPr>
        <a:xfrm>
          <a:off x="3225800" y="264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89486</xdr:rowOff>
    </xdr:from>
    <xdr:to>
      <xdr:col>15</xdr:col>
      <xdr:colOff>101600</xdr:colOff>
      <xdr:row>17</xdr:row>
      <xdr:rowOff>19636</xdr:rowOff>
    </xdr:to>
    <xdr:sp macro="" textlink="">
      <xdr:nvSpPr>
        <xdr:cNvPr id="64" name="フローチャート: 判断 63"/>
        <xdr:cNvSpPr/>
      </xdr:nvSpPr>
      <xdr:spPr bwMode="auto">
        <a:xfrm>
          <a:off x="2857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29813</xdr:rowOff>
    </xdr:from>
    <xdr:ext cx="762000" cy="259045"/>
    <xdr:sp macro="" textlink="">
      <xdr:nvSpPr>
        <xdr:cNvPr id="65" name="テキスト ボックス 64"/>
        <xdr:cNvSpPr txBox="1"/>
      </xdr:nvSpPr>
      <xdr:spPr>
        <a:xfrm>
          <a:off x="25273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85404</xdr:rowOff>
    </xdr:from>
    <xdr:to>
      <xdr:col>29</xdr:col>
      <xdr:colOff>177800</xdr:colOff>
      <xdr:row>19</xdr:row>
      <xdr:rowOff>15554</xdr:rowOff>
    </xdr:to>
    <xdr:sp macro="" textlink="">
      <xdr:nvSpPr>
        <xdr:cNvPr id="71" name="楕円 70"/>
        <xdr:cNvSpPr/>
      </xdr:nvSpPr>
      <xdr:spPr bwMode="auto">
        <a:xfrm>
          <a:off x="5600700" y="3219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57481</xdr:rowOff>
    </xdr:from>
    <xdr:ext cx="762000" cy="259045"/>
    <xdr:sp macro="" textlink="">
      <xdr:nvSpPr>
        <xdr:cNvPr id="72" name="人口1人当たり決算額の推移該当値テキスト130"/>
        <xdr:cNvSpPr txBox="1"/>
      </xdr:nvSpPr>
      <xdr:spPr>
        <a:xfrm>
          <a:off x="5740400" y="319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114926</xdr:rowOff>
    </xdr:from>
    <xdr:to>
      <xdr:col>26</xdr:col>
      <xdr:colOff>101600</xdr:colOff>
      <xdr:row>19</xdr:row>
      <xdr:rowOff>45076</xdr:rowOff>
    </xdr:to>
    <xdr:sp macro="" textlink="">
      <xdr:nvSpPr>
        <xdr:cNvPr id="73" name="楕円 72"/>
        <xdr:cNvSpPr/>
      </xdr:nvSpPr>
      <xdr:spPr bwMode="auto">
        <a:xfrm>
          <a:off x="4953000" y="3248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29853</xdr:rowOff>
    </xdr:from>
    <xdr:ext cx="736600" cy="259045"/>
    <xdr:sp macro="" textlink="">
      <xdr:nvSpPr>
        <xdr:cNvPr id="74" name="テキスト ボックス 73"/>
        <xdr:cNvSpPr txBox="1"/>
      </xdr:nvSpPr>
      <xdr:spPr>
        <a:xfrm>
          <a:off x="4622800" y="3335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104737</xdr:rowOff>
    </xdr:from>
    <xdr:to>
      <xdr:col>22</xdr:col>
      <xdr:colOff>165100</xdr:colOff>
      <xdr:row>19</xdr:row>
      <xdr:rowOff>34887</xdr:rowOff>
    </xdr:to>
    <xdr:sp macro="" textlink="">
      <xdr:nvSpPr>
        <xdr:cNvPr id="75" name="楕円 74"/>
        <xdr:cNvSpPr/>
      </xdr:nvSpPr>
      <xdr:spPr bwMode="auto">
        <a:xfrm>
          <a:off x="4254500" y="3238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19664</xdr:rowOff>
    </xdr:from>
    <xdr:ext cx="762000" cy="259045"/>
    <xdr:sp macro="" textlink="">
      <xdr:nvSpPr>
        <xdr:cNvPr id="76" name="テキスト ボックス 75"/>
        <xdr:cNvSpPr txBox="1"/>
      </xdr:nvSpPr>
      <xdr:spPr>
        <a:xfrm>
          <a:off x="3924300" y="332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113669</xdr:rowOff>
    </xdr:from>
    <xdr:to>
      <xdr:col>19</xdr:col>
      <xdr:colOff>38100</xdr:colOff>
      <xdr:row>19</xdr:row>
      <xdr:rowOff>43819</xdr:rowOff>
    </xdr:to>
    <xdr:sp macro="" textlink="">
      <xdr:nvSpPr>
        <xdr:cNvPr id="77" name="楕円 76"/>
        <xdr:cNvSpPr/>
      </xdr:nvSpPr>
      <xdr:spPr bwMode="auto">
        <a:xfrm>
          <a:off x="3556000" y="3247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28596</xdr:rowOff>
    </xdr:from>
    <xdr:ext cx="762000" cy="259045"/>
    <xdr:sp macro="" textlink="">
      <xdr:nvSpPr>
        <xdr:cNvPr id="78" name="テキスト ボックス 77"/>
        <xdr:cNvSpPr txBox="1"/>
      </xdr:nvSpPr>
      <xdr:spPr>
        <a:xfrm>
          <a:off x="3225800" y="3333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93062</xdr:rowOff>
    </xdr:from>
    <xdr:to>
      <xdr:col>15</xdr:col>
      <xdr:colOff>101600</xdr:colOff>
      <xdr:row>19</xdr:row>
      <xdr:rowOff>23212</xdr:rowOff>
    </xdr:to>
    <xdr:sp macro="" textlink="">
      <xdr:nvSpPr>
        <xdr:cNvPr id="79" name="楕円 78"/>
        <xdr:cNvSpPr/>
      </xdr:nvSpPr>
      <xdr:spPr bwMode="auto">
        <a:xfrm>
          <a:off x="2857500" y="3226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7989</xdr:rowOff>
    </xdr:from>
    <xdr:ext cx="762000" cy="259045"/>
    <xdr:sp macro="" textlink="">
      <xdr:nvSpPr>
        <xdr:cNvPr id="80" name="テキスト ボックス 79"/>
        <xdr:cNvSpPr txBox="1"/>
      </xdr:nvSpPr>
      <xdr:spPr>
        <a:xfrm>
          <a:off x="2527300" y="3313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81737</xdr:rowOff>
    </xdr:from>
    <xdr:to>
      <xdr:col>29</xdr:col>
      <xdr:colOff>127000</xdr:colOff>
      <xdr:row>38</xdr:row>
      <xdr:rowOff>31034</xdr:rowOff>
    </xdr:to>
    <xdr:cxnSp macro="">
      <xdr:nvCxnSpPr>
        <xdr:cNvPr id="107" name="直線コネクタ 106"/>
        <xdr:cNvCxnSpPr/>
      </xdr:nvCxnSpPr>
      <xdr:spPr bwMode="auto">
        <a:xfrm flipV="1">
          <a:off x="5651500" y="6349187"/>
          <a:ext cx="0" cy="11494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3111</xdr:rowOff>
    </xdr:from>
    <xdr:ext cx="762000" cy="259045"/>
    <xdr:sp macro="" textlink="">
      <xdr:nvSpPr>
        <xdr:cNvPr id="108" name="人口1人当たり決算額の推移最小値テキスト445"/>
        <xdr:cNvSpPr txBox="1"/>
      </xdr:nvSpPr>
      <xdr:spPr>
        <a:xfrm>
          <a:off x="5740400" y="747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31034</xdr:rowOff>
    </xdr:from>
    <xdr:to>
      <xdr:col>30</xdr:col>
      <xdr:colOff>25400</xdr:colOff>
      <xdr:row>38</xdr:row>
      <xdr:rowOff>31034</xdr:rowOff>
    </xdr:to>
    <xdr:cxnSp macro="">
      <xdr:nvCxnSpPr>
        <xdr:cNvPr id="109" name="直線コネクタ 108"/>
        <xdr:cNvCxnSpPr/>
      </xdr:nvCxnSpPr>
      <xdr:spPr bwMode="auto">
        <a:xfrm>
          <a:off x="5562600" y="7498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168114</xdr:rowOff>
    </xdr:from>
    <xdr:ext cx="762000" cy="259045"/>
    <xdr:sp macro="" textlink="">
      <xdr:nvSpPr>
        <xdr:cNvPr id="110" name="人口1人当たり決算額の推移最大値テキスト445"/>
        <xdr:cNvSpPr txBox="1"/>
      </xdr:nvSpPr>
      <xdr:spPr>
        <a:xfrm>
          <a:off x="5740400" y="609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81737</xdr:rowOff>
    </xdr:from>
    <xdr:to>
      <xdr:col>30</xdr:col>
      <xdr:colOff>25400</xdr:colOff>
      <xdr:row>34</xdr:row>
      <xdr:rowOff>81737</xdr:rowOff>
    </xdr:to>
    <xdr:cxnSp macro="">
      <xdr:nvCxnSpPr>
        <xdr:cNvPr id="111" name="直線コネクタ 110"/>
        <xdr:cNvCxnSpPr/>
      </xdr:nvCxnSpPr>
      <xdr:spPr bwMode="auto">
        <a:xfrm>
          <a:off x="5562600" y="6349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152237</xdr:rowOff>
    </xdr:from>
    <xdr:to>
      <xdr:col>29</xdr:col>
      <xdr:colOff>127000</xdr:colOff>
      <xdr:row>37</xdr:row>
      <xdr:rowOff>197317</xdr:rowOff>
    </xdr:to>
    <xdr:cxnSp macro="">
      <xdr:nvCxnSpPr>
        <xdr:cNvPr id="112" name="直線コネクタ 111"/>
        <xdr:cNvCxnSpPr/>
      </xdr:nvCxnSpPr>
      <xdr:spPr bwMode="auto">
        <a:xfrm>
          <a:off x="5003800" y="7276937"/>
          <a:ext cx="647700" cy="45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259445</xdr:rowOff>
    </xdr:from>
    <xdr:ext cx="762000" cy="259045"/>
    <xdr:sp macro="" textlink="">
      <xdr:nvSpPr>
        <xdr:cNvPr id="113" name="人口1人当たり決算額の推移平均値テキスト445"/>
        <xdr:cNvSpPr txBox="1"/>
      </xdr:nvSpPr>
      <xdr:spPr>
        <a:xfrm>
          <a:off x="5740400" y="6869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71468</xdr:rowOff>
    </xdr:from>
    <xdr:to>
      <xdr:col>29</xdr:col>
      <xdr:colOff>177800</xdr:colOff>
      <xdr:row>37</xdr:row>
      <xdr:rowOff>1618</xdr:rowOff>
    </xdr:to>
    <xdr:sp macro="" textlink="">
      <xdr:nvSpPr>
        <xdr:cNvPr id="114" name="フローチャート: 判断 113"/>
        <xdr:cNvSpPr/>
      </xdr:nvSpPr>
      <xdr:spPr bwMode="auto">
        <a:xfrm>
          <a:off x="5600700" y="7024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104415</xdr:rowOff>
    </xdr:from>
    <xdr:to>
      <xdr:col>26</xdr:col>
      <xdr:colOff>50800</xdr:colOff>
      <xdr:row>37</xdr:row>
      <xdr:rowOff>152237</xdr:rowOff>
    </xdr:to>
    <xdr:cxnSp macro="">
      <xdr:nvCxnSpPr>
        <xdr:cNvPr id="115" name="直線コネクタ 114"/>
        <xdr:cNvCxnSpPr/>
      </xdr:nvCxnSpPr>
      <xdr:spPr bwMode="auto">
        <a:xfrm>
          <a:off x="4305300" y="7229115"/>
          <a:ext cx="698500" cy="47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82258</xdr:rowOff>
    </xdr:from>
    <xdr:to>
      <xdr:col>26</xdr:col>
      <xdr:colOff>101600</xdr:colOff>
      <xdr:row>37</xdr:row>
      <xdr:rowOff>12408</xdr:rowOff>
    </xdr:to>
    <xdr:sp macro="" textlink="">
      <xdr:nvSpPr>
        <xdr:cNvPr id="116" name="フローチャート: 判断 115"/>
        <xdr:cNvSpPr/>
      </xdr:nvSpPr>
      <xdr:spPr bwMode="auto">
        <a:xfrm>
          <a:off x="49530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194035</xdr:rowOff>
    </xdr:from>
    <xdr:ext cx="736600" cy="259045"/>
    <xdr:sp macro="" textlink="">
      <xdr:nvSpPr>
        <xdr:cNvPr id="117" name="テキスト ボックス 116"/>
        <xdr:cNvSpPr txBox="1"/>
      </xdr:nvSpPr>
      <xdr:spPr>
        <a:xfrm>
          <a:off x="4622800" y="6804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104415</xdr:rowOff>
    </xdr:from>
    <xdr:to>
      <xdr:col>22</xdr:col>
      <xdr:colOff>114300</xdr:colOff>
      <xdr:row>37</xdr:row>
      <xdr:rowOff>148214</xdr:rowOff>
    </xdr:to>
    <xdr:cxnSp macro="">
      <xdr:nvCxnSpPr>
        <xdr:cNvPr id="118" name="直線コネクタ 117"/>
        <xdr:cNvCxnSpPr/>
      </xdr:nvCxnSpPr>
      <xdr:spPr bwMode="auto">
        <a:xfrm flipV="1">
          <a:off x="3606800" y="7229115"/>
          <a:ext cx="698500" cy="43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58255</xdr:rowOff>
    </xdr:from>
    <xdr:to>
      <xdr:col>22</xdr:col>
      <xdr:colOff>165100</xdr:colOff>
      <xdr:row>36</xdr:row>
      <xdr:rowOff>159855</xdr:rowOff>
    </xdr:to>
    <xdr:sp macro="" textlink="">
      <xdr:nvSpPr>
        <xdr:cNvPr id="119" name="フローチャート: 判断 118"/>
        <xdr:cNvSpPr/>
      </xdr:nvSpPr>
      <xdr:spPr bwMode="auto">
        <a:xfrm>
          <a:off x="42545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170032</xdr:rowOff>
    </xdr:from>
    <xdr:ext cx="762000" cy="259045"/>
    <xdr:sp macro="" textlink="">
      <xdr:nvSpPr>
        <xdr:cNvPr id="120" name="テキスト ボックス 119"/>
        <xdr:cNvSpPr txBox="1"/>
      </xdr:nvSpPr>
      <xdr:spPr>
        <a:xfrm>
          <a:off x="3924300" y="678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148214</xdr:rowOff>
    </xdr:from>
    <xdr:to>
      <xdr:col>18</xdr:col>
      <xdr:colOff>177800</xdr:colOff>
      <xdr:row>37</xdr:row>
      <xdr:rowOff>232636</xdr:rowOff>
    </xdr:to>
    <xdr:cxnSp macro="">
      <xdr:nvCxnSpPr>
        <xdr:cNvPr id="121" name="直線コネクタ 120"/>
        <xdr:cNvCxnSpPr/>
      </xdr:nvCxnSpPr>
      <xdr:spPr bwMode="auto">
        <a:xfrm flipV="1">
          <a:off x="2908300" y="7272914"/>
          <a:ext cx="698500" cy="84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54072</xdr:rowOff>
    </xdr:from>
    <xdr:to>
      <xdr:col>19</xdr:col>
      <xdr:colOff>38100</xdr:colOff>
      <xdr:row>36</xdr:row>
      <xdr:rowOff>155672</xdr:rowOff>
    </xdr:to>
    <xdr:sp macro="" textlink="">
      <xdr:nvSpPr>
        <xdr:cNvPr id="122" name="フローチャート: 判断 121"/>
        <xdr:cNvSpPr/>
      </xdr:nvSpPr>
      <xdr:spPr bwMode="auto">
        <a:xfrm>
          <a:off x="3556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165849</xdr:rowOff>
    </xdr:from>
    <xdr:ext cx="762000" cy="259045"/>
    <xdr:sp macro="" textlink="">
      <xdr:nvSpPr>
        <xdr:cNvPr id="123" name="テキスト ボックス 122"/>
        <xdr:cNvSpPr txBox="1"/>
      </xdr:nvSpPr>
      <xdr:spPr>
        <a:xfrm>
          <a:off x="3225800" y="677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34983</xdr:rowOff>
    </xdr:from>
    <xdr:to>
      <xdr:col>15</xdr:col>
      <xdr:colOff>101600</xdr:colOff>
      <xdr:row>36</xdr:row>
      <xdr:rowOff>136583</xdr:rowOff>
    </xdr:to>
    <xdr:sp macro="" textlink="">
      <xdr:nvSpPr>
        <xdr:cNvPr id="124" name="フローチャート: 判断 123"/>
        <xdr:cNvSpPr/>
      </xdr:nvSpPr>
      <xdr:spPr bwMode="auto">
        <a:xfrm>
          <a:off x="2857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146760</xdr:rowOff>
    </xdr:from>
    <xdr:ext cx="762000" cy="259045"/>
    <xdr:sp macro="" textlink="">
      <xdr:nvSpPr>
        <xdr:cNvPr id="125" name="テキスト ボックス 124"/>
        <xdr:cNvSpPr txBox="1"/>
      </xdr:nvSpPr>
      <xdr:spPr>
        <a:xfrm>
          <a:off x="25273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146517</xdr:rowOff>
    </xdr:from>
    <xdr:to>
      <xdr:col>29</xdr:col>
      <xdr:colOff>177800</xdr:colOff>
      <xdr:row>37</xdr:row>
      <xdr:rowOff>248117</xdr:rowOff>
    </xdr:to>
    <xdr:sp macro="" textlink="">
      <xdr:nvSpPr>
        <xdr:cNvPr id="131" name="楕円 130"/>
        <xdr:cNvSpPr/>
      </xdr:nvSpPr>
      <xdr:spPr bwMode="auto">
        <a:xfrm>
          <a:off x="5600700" y="7271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118594</xdr:rowOff>
    </xdr:from>
    <xdr:ext cx="762000" cy="259045"/>
    <xdr:sp macro="" textlink="">
      <xdr:nvSpPr>
        <xdr:cNvPr id="132" name="人口1人当たり決算額の推移該当値テキスト445"/>
        <xdr:cNvSpPr txBox="1"/>
      </xdr:nvSpPr>
      <xdr:spPr>
        <a:xfrm>
          <a:off x="5740400" y="72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101437</xdr:rowOff>
    </xdr:from>
    <xdr:to>
      <xdr:col>26</xdr:col>
      <xdr:colOff>101600</xdr:colOff>
      <xdr:row>37</xdr:row>
      <xdr:rowOff>203037</xdr:rowOff>
    </xdr:to>
    <xdr:sp macro="" textlink="">
      <xdr:nvSpPr>
        <xdr:cNvPr id="133" name="楕円 132"/>
        <xdr:cNvSpPr/>
      </xdr:nvSpPr>
      <xdr:spPr bwMode="auto">
        <a:xfrm>
          <a:off x="4953000" y="7226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187814</xdr:rowOff>
    </xdr:from>
    <xdr:ext cx="736600" cy="259045"/>
    <xdr:sp macro="" textlink="">
      <xdr:nvSpPr>
        <xdr:cNvPr id="134" name="テキスト ボックス 133"/>
        <xdr:cNvSpPr txBox="1"/>
      </xdr:nvSpPr>
      <xdr:spPr>
        <a:xfrm>
          <a:off x="4622800" y="7312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53615</xdr:rowOff>
    </xdr:from>
    <xdr:to>
      <xdr:col>22</xdr:col>
      <xdr:colOff>165100</xdr:colOff>
      <xdr:row>37</xdr:row>
      <xdr:rowOff>155215</xdr:rowOff>
    </xdr:to>
    <xdr:sp macro="" textlink="">
      <xdr:nvSpPr>
        <xdr:cNvPr id="135" name="楕円 134"/>
        <xdr:cNvSpPr/>
      </xdr:nvSpPr>
      <xdr:spPr bwMode="auto">
        <a:xfrm>
          <a:off x="4254500" y="7178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139992</xdr:rowOff>
    </xdr:from>
    <xdr:ext cx="762000" cy="259045"/>
    <xdr:sp macro="" textlink="">
      <xdr:nvSpPr>
        <xdr:cNvPr id="136" name="テキスト ボックス 135"/>
        <xdr:cNvSpPr txBox="1"/>
      </xdr:nvSpPr>
      <xdr:spPr>
        <a:xfrm>
          <a:off x="3924300" y="7264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97414</xdr:rowOff>
    </xdr:from>
    <xdr:to>
      <xdr:col>19</xdr:col>
      <xdr:colOff>38100</xdr:colOff>
      <xdr:row>37</xdr:row>
      <xdr:rowOff>199014</xdr:rowOff>
    </xdr:to>
    <xdr:sp macro="" textlink="">
      <xdr:nvSpPr>
        <xdr:cNvPr id="137" name="楕円 136"/>
        <xdr:cNvSpPr/>
      </xdr:nvSpPr>
      <xdr:spPr bwMode="auto">
        <a:xfrm>
          <a:off x="3556000" y="7222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183791</xdr:rowOff>
    </xdr:from>
    <xdr:ext cx="762000" cy="259045"/>
    <xdr:sp macro="" textlink="">
      <xdr:nvSpPr>
        <xdr:cNvPr id="138" name="テキスト ボックス 137"/>
        <xdr:cNvSpPr txBox="1"/>
      </xdr:nvSpPr>
      <xdr:spPr>
        <a:xfrm>
          <a:off x="3225800" y="730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181836</xdr:rowOff>
    </xdr:from>
    <xdr:to>
      <xdr:col>15</xdr:col>
      <xdr:colOff>101600</xdr:colOff>
      <xdr:row>37</xdr:row>
      <xdr:rowOff>283436</xdr:rowOff>
    </xdr:to>
    <xdr:sp macro="" textlink="">
      <xdr:nvSpPr>
        <xdr:cNvPr id="139" name="楕円 138"/>
        <xdr:cNvSpPr/>
      </xdr:nvSpPr>
      <xdr:spPr bwMode="auto">
        <a:xfrm>
          <a:off x="2857500" y="7306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268213</xdr:rowOff>
    </xdr:from>
    <xdr:ext cx="762000" cy="259045"/>
    <xdr:sp macro="" textlink="">
      <xdr:nvSpPr>
        <xdr:cNvPr id="140" name="テキスト ボックス 139"/>
        <xdr:cNvSpPr txBox="1"/>
      </xdr:nvSpPr>
      <xdr:spPr>
        <a:xfrm>
          <a:off x="2527300" y="739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山形県天童市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61,966
61,426
113.01
27,428,666
25,960,128
1,376,346
13,551,373
22,403,386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167997</xdr:rowOff>
    </xdr:from>
    <xdr:to>
      <xdr:col>24</xdr:col>
      <xdr:colOff>62865</xdr:colOff>
      <xdr:row>39</xdr:row>
      <xdr:rowOff>1479</xdr:rowOff>
    </xdr:to>
    <xdr:cxnSp macro="">
      <xdr:nvCxnSpPr>
        <xdr:cNvPr id="58" name="直線コネクタ 57"/>
        <xdr:cNvCxnSpPr/>
      </xdr:nvCxnSpPr>
      <xdr:spPr>
        <a:xfrm flipV="1">
          <a:off x="4633595" y="5311497"/>
          <a:ext cx="1270" cy="1376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5306</xdr:rowOff>
    </xdr:from>
    <xdr:ext cx="534377" cy="259045"/>
    <xdr:sp macro="" textlink="">
      <xdr:nvSpPr>
        <xdr:cNvPr id="59" name="人件費最小値テキスト"/>
        <xdr:cNvSpPr txBox="1"/>
      </xdr:nvSpPr>
      <xdr:spPr>
        <a:xfrm>
          <a:off x="4686300" y="66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1479</xdr:rowOff>
    </xdr:from>
    <xdr:to>
      <xdr:col>24</xdr:col>
      <xdr:colOff>152400</xdr:colOff>
      <xdr:row>39</xdr:row>
      <xdr:rowOff>1479</xdr:rowOff>
    </xdr:to>
    <xdr:cxnSp macro="">
      <xdr:nvCxnSpPr>
        <xdr:cNvPr id="60" name="直線コネクタ 59"/>
        <xdr:cNvCxnSpPr/>
      </xdr:nvCxnSpPr>
      <xdr:spPr>
        <a:xfrm>
          <a:off x="4546600" y="668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114674</xdr:rowOff>
    </xdr:from>
    <xdr:ext cx="599010" cy="259045"/>
    <xdr:sp macro="" textlink="">
      <xdr:nvSpPr>
        <xdr:cNvPr id="61" name="人件費最大値テキスト"/>
        <xdr:cNvSpPr txBox="1"/>
      </xdr:nvSpPr>
      <xdr:spPr>
        <a:xfrm>
          <a:off x="4686300" y="50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167997</xdr:rowOff>
    </xdr:from>
    <xdr:to>
      <xdr:col>24</xdr:col>
      <xdr:colOff>152400</xdr:colOff>
      <xdr:row>30</xdr:row>
      <xdr:rowOff>167997</xdr:rowOff>
    </xdr:to>
    <xdr:cxnSp macro="">
      <xdr:nvCxnSpPr>
        <xdr:cNvPr id="62" name="直線コネクタ 61"/>
        <xdr:cNvCxnSpPr/>
      </xdr:nvCxnSpPr>
      <xdr:spPr>
        <a:xfrm>
          <a:off x="4546600" y="531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22608</xdr:rowOff>
    </xdr:from>
    <xdr:to>
      <xdr:col>24</xdr:col>
      <xdr:colOff>63500</xdr:colOff>
      <xdr:row>38</xdr:row>
      <xdr:rowOff>49909</xdr:rowOff>
    </xdr:to>
    <xdr:cxnSp macro="">
      <xdr:nvCxnSpPr>
        <xdr:cNvPr id="63" name="直線コネクタ 62"/>
        <xdr:cNvCxnSpPr/>
      </xdr:nvCxnSpPr>
      <xdr:spPr>
        <a:xfrm flipV="1">
          <a:off x="3797300" y="6537708"/>
          <a:ext cx="838200" cy="2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44552</xdr:rowOff>
    </xdr:from>
    <xdr:ext cx="534377" cy="259045"/>
    <xdr:sp macro="" textlink="">
      <xdr:nvSpPr>
        <xdr:cNvPr id="64" name="人件費平均値テキスト"/>
        <xdr:cNvSpPr txBox="1"/>
      </xdr:nvSpPr>
      <xdr:spPr>
        <a:xfrm>
          <a:off x="4686300" y="604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21675</xdr:rowOff>
    </xdr:from>
    <xdr:to>
      <xdr:col>24</xdr:col>
      <xdr:colOff>114300</xdr:colOff>
      <xdr:row>36</xdr:row>
      <xdr:rowOff>123275</xdr:rowOff>
    </xdr:to>
    <xdr:sp macro="" textlink="">
      <xdr:nvSpPr>
        <xdr:cNvPr id="65" name="フローチャート: 判断 64"/>
        <xdr:cNvSpPr/>
      </xdr:nvSpPr>
      <xdr:spPr>
        <a:xfrm>
          <a:off x="4584700" y="61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20632</xdr:rowOff>
    </xdr:from>
    <xdr:to>
      <xdr:col>19</xdr:col>
      <xdr:colOff>177800</xdr:colOff>
      <xdr:row>38</xdr:row>
      <xdr:rowOff>49909</xdr:rowOff>
    </xdr:to>
    <xdr:cxnSp macro="">
      <xdr:nvCxnSpPr>
        <xdr:cNvPr id="66" name="直線コネクタ 65"/>
        <xdr:cNvCxnSpPr/>
      </xdr:nvCxnSpPr>
      <xdr:spPr>
        <a:xfrm>
          <a:off x="2908300" y="6535732"/>
          <a:ext cx="889000" cy="2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26002</xdr:rowOff>
    </xdr:from>
    <xdr:to>
      <xdr:col>20</xdr:col>
      <xdr:colOff>38100</xdr:colOff>
      <xdr:row>36</xdr:row>
      <xdr:rowOff>127602</xdr:rowOff>
    </xdr:to>
    <xdr:sp macro="" textlink="">
      <xdr:nvSpPr>
        <xdr:cNvPr id="67" name="フローチャート: 判断 66"/>
        <xdr:cNvSpPr/>
      </xdr:nvSpPr>
      <xdr:spPr>
        <a:xfrm>
          <a:off x="37465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144129</xdr:rowOff>
    </xdr:from>
    <xdr:ext cx="534377" cy="259045"/>
    <xdr:sp macro="" textlink="">
      <xdr:nvSpPr>
        <xdr:cNvPr id="68" name="テキスト ボックス 67"/>
        <xdr:cNvSpPr txBox="1"/>
      </xdr:nvSpPr>
      <xdr:spPr>
        <a:xfrm>
          <a:off x="3530111" y="597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20632</xdr:rowOff>
    </xdr:from>
    <xdr:to>
      <xdr:col>15</xdr:col>
      <xdr:colOff>50800</xdr:colOff>
      <xdr:row>38</xdr:row>
      <xdr:rowOff>58482</xdr:rowOff>
    </xdr:to>
    <xdr:cxnSp macro="">
      <xdr:nvCxnSpPr>
        <xdr:cNvPr id="69" name="直線コネクタ 68"/>
        <xdr:cNvCxnSpPr/>
      </xdr:nvCxnSpPr>
      <xdr:spPr>
        <a:xfrm flipV="1">
          <a:off x="2019300" y="6535732"/>
          <a:ext cx="889000" cy="3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26394</xdr:rowOff>
    </xdr:from>
    <xdr:to>
      <xdr:col>15</xdr:col>
      <xdr:colOff>101600</xdr:colOff>
      <xdr:row>36</xdr:row>
      <xdr:rowOff>127994</xdr:rowOff>
    </xdr:to>
    <xdr:sp macro="" textlink="">
      <xdr:nvSpPr>
        <xdr:cNvPr id="70" name="フローチャート: 判断 69"/>
        <xdr:cNvSpPr/>
      </xdr:nvSpPr>
      <xdr:spPr>
        <a:xfrm>
          <a:off x="2857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144521</xdr:rowOff>
    </xdr:from>
    <xdr:ext cx="534377" cy="259045"/>
    <xdr:sp macro="" textlink="">
      <xdr:nvSpPr>
        <xdr:cNvPr id="71" name="テキスト ボックス 70"/>
        <xdr:cNvSpPr txBox="1"/>
      </xdr:nvSpPr>
      <xdr:spPr>
        <a:xfrm>
          <a:off x="2641111" y="59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131519</xdr:rowOff>
    </xdr:from>
    <xdr:to>
      <xdr:col>10</xdr:col>
      <xdr:colOff>114300</xdr:colOff>
      <xdr:row>38</xdr:row>
      <xdr:rowOff>58482</xdr:rowOff>
    </xdr:to>
    <xdr:cxnSp macro="">
      <xdr:nvCxnSpPr>
        <xdr:cNvPr id="72" name="直線コネクタ 71"/>
        <xdr:cNvCxnSpPr/>
      </xdr:nvCxnSpPr>
      <xdr:spPr>
        <a:xfrm>
          <a:off x="1130300" y="6475169"/>
          <a:ext cx="889000" cy="9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32844</xdr:rowOff>
    </xdr:from>
    <xdr:to>
      <xdr:col>10</xdr:col>
      <xdr:colOff>165100</xdr:colOff>
      <xdr:row>36</xdr:row>
      <xdr:rowOff>134444</xdr:rowOff>
    </xdr:to>
    <xdr:sp macro="" textlink="">
      <xdr:nvSpPr>
        <xdr:cNvPr id="73" name="フローチャート: 判断 72"/>
        <xdr:cNvSpPr/>
      </xdr:nvSpPr>
      <xdr:spPr>
        <a:xfrm>
          <a:off x="1968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150971</xdr:rowOff>
    </xdr:from>
    <xdr:ext cx="534377" cy="259045"/>
    <xdr:sp macro="" textlink="">
      <xdr:nvSpPr>
        <xdr:cNvPr id="74" name="テキスト ボックス 73"/>
        <xdr:cNvSpPr txBox="1"/>
      </xdr:nvSpPr>
      <xdr:spPr>
        <a:xfrm>
          <a:off x="1752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35032</xdr:rowOff>
    </xdr:from>
    <xdr:to>
      <xdr:col>6</xdr:col>
      <xdr:colOff>38100</xdr:colOff>
      <xdr:row>36</xdr:row>
      <xdr:rowOff>136632</xdr:rowOff>
    </xdr:to>
    <xdr:sp macro="" textlink="">
      <xdr:nvSpPr>
        <xdr:cNvPr id="75" name="フローチャート: 判断 74"/>
        <xdr:cNvSpPr/>
      </xdr:nvSpPr>
      <xdr:spPr>
        <a:xfrm>
          <a:off x="1079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153159</xdr:rowOff>
    </xdr:from>
    <xdr:ext cx="534377" cy="259045"/>
    <xdr:sp macro="" textlink="">
      <xdr:nvSpPr>
        <xdr:cNvPr id="76" name="テキスト ボックス 75"/>
        <xdr:cNvSpPr txBox="1"/>
      </xdr:nvSpPr>
      <xdr:spPr>
        <a:xfrm>
          <a:off x="863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143258</xdr:rowOff>
    </xdr:from>
    <xdr:to>
      <xdr:col>24</xdr:col>
      <xdr:colOff>114300</xdr:colOff>
      <xdr:row>38</xdr:row>
      <xdr:rowOff>73408</xdr:rowOff>
    </xdr:to>
    <xdr:sp macro="" textlink="">
      <xdr:nvSpPr>
        <xdr:cNvPr id="82" name="楕円 81"/>
        <xdr:cNvSpPr/>
      </xdr:nvSpPr>
      <xdr:spPr>
        <a:xfrm>
          <a:off x="4584700" y="648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121685</xdr:rowOff>
    </xdr:from>
    <xdr:ext cx="534377" cy="259045"/>
    <xdr:sp macro="" textlink="">
      <xdr:nvSpPr>
        <xdr:cNvPr id="83" name="人件費該当値テキスト"/>
        <xdr:cNvSpPr txBox="1"/>
      </xdr:nvSpPr>
      <xdr:spPr>
        <a:xfrm>
          <a:off x="4686300" y="646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170559</xdr:rowOff>
    </xdr:from>
    <xdr:to>
      <xdr:col>20</xdr:col>
      <xdr:colOff>38100</xdr:colOff>
      <xdr:row>38</xdr:row>
      <xdr:rowOff>100709</xdr:rowOff>
    </xdr:to>
    <xdr:sp macro="" textlink="">
      <xdr:nvSpPr>
        <xdr:cNvPr id="84" name="楕円 83"/>
        <xdr:cNvSpPr/>
      </xdr:nvSpPr>
      <xdr:spPr>
        <a:xfrm>
          <a:off x="3746500" y="651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91836</xdr:rowOff>
    </xdr:from>
    <xdr:ext cx="534377" cy="259045"/>
    <xdr:sp macro="" textlink="">
      <xdr:nvSpPr>
        <xdr:cNvPr id="85" name="テキスト ボックス 84"/>
        <xdr:cNvSpPr txBox="1"/>
      </xdr:nvSpPr>
      <xdr:spPr>
        <a:xfrm>
          <a:off x="3530111" y="660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141282</xdr:rowOff>
    </xdr:from>
    <xdr:to>
      <xdr:col>15</xdr:col>
      <xdr:colOff>101600</xdr:colOff>
      <xdr:row>38</xdr:row>
      <xdr:rowOff>71432</xdr:rowOff>
    </xdr:to>
    <xdr:sp macro="" textlink="">
      <xdr:nvSpPr>
        <xdr:cNvPr id="86" name="楕円 85"/>
        <xdr:cNvSpPr/>
      </xdr:nvSpPr>
      <xdr:spPr>
        <a:xfrm>
          <a:off x="2857500" y="648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62559</xdr:rowOff>
    </xdr:from>
    <xdr:ext cx="534377" cy="259045"/>
    <xdr:sp macro="" textlink="">
      <xdr:nvSpPr>
        <xdr:cNvPr id="87" name="テキスト ボックス 86"/>
        <xdr:cNvSpPr txBox="1"/>
      </xdr:nvSpPr>
      <xdr:spPr>
        <a:xfrm>
          <a:off x="2641111" y="657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7682</xdr:rowOff>
    </xdr:from>
    <xdr:to>
      <xdr:col>10</xdr:col>
      <xdr:colOff>165100</xdr:colOff>
      <xdr:row>38</xdr:row>
      <xdr:rowOff>109282</xdr:rowOff>
    </xdr:to>
    <xdr:sp macro="" textlink="">
      <xdr:nvSpPr>
        <xdr:cNvPr id="88" name="楕円 87"/>
        <xdr:cNvSpPr/>
      </xdr:nvSpPr>
      <xdr:spPr>
        <a:xfrm>
          <a:off x="1968500" y="652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100409</xdr:rowOff>
    </xdr:from>
    <xdr:ext cx="534377" cy="259045"/>
    <xdr:sp macro="" textlink="">
      <xdr:nvSpPr>
        <xdr:cNvPr id="89" name="テキスト ボックス 88"/>
        <xdr:cNvSpPr txBox="1"/>
      </xdr:nvSpPr>
      <xdr:spPr>
        <a:xfrm>
          <a:off x="1752111" y="661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80719</xdr:rowOff>
    </xdr:from>
    <xdr:to>
      <xdr:col>6</xdr:col>
      <xdr:colOff>38100</xdr:colOff>
      <xdr:row>38</xdr:row>
      <xdr:rowOff>10869</xdr:rowOff>
    </xdr:to>
    <xdr:sp macro="" textlink="">
      <xdr:nvSpPr>
        <xdr:cNvPr id="90" name="楕円 89"/>
        <xdr:cNvSpPr/>
      </xdr:nvSpPr>
      <xdr:spPr>
        <a:xfrm>
          <a:off x="1079500" y="642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1996</xdr:rowOff>
    </xdr:from>
    <xdr:ext cx="534377" cy="259045"/>
    <xdr:sp macro="" textlink="">
      <xdr:nvSpPr>
        <xdr:cNvPr id="91" name="テキスト ボックス 90"/>
        <xdr:cNvSpPr txBox="1"/>
      </xdr:nvSpPr>
      <xdr:spPr>
        <a:xfrm>
          <a:off x="863111" y="651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58041</xdr:rowOff>
    </xdr:from>
    <xdr:to>
      <xdr:col>24</xdr:col>
      <xdr:colOff>62865</xdr:colOff>
      <xdr:row>59</xdr:row>
      <xdr:rowOff>133283</xdr:rowOff>
    </xdr:to>
    <xdr:cxnSp macro="">
      <xdr:nvCxnSpPr>
        <xdr:cNvPr id="118" name="直線コネクタ 117"/>
        <xdr:cNvCxnSpPr/>
      </xdr:nvCxnSpPr>
      <xdr:spPr>
        <a:xfrm flipV="1">
          <a:off x="4633595" y="8801991"/>
          <a:ext cx="1270" cy="144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137110</xdr:rowOff>
    </xdr:from>
    <xdr:ext cx="534377" cy="259045"/>
    <xdr:sp macro="" textlink="">
      <xdr:nvSpPr>
        <xdr:cNvPr id="119" name="物件費最小値テキスト"/>
        <xdr:cNvSpPr txBox="1"/>
      </xdr:nvSpPr>
      <xdr:spPr>
        <a:xfrm>
          <a:off x="4686300" y="1025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133283</xdr:rowOff>
    </xdr:from>
    <xdr:to>
      <xdr:col>24</xdr:col>
      <xdr:colOff>152400</xdr:colOff>
      <xdr:row>59</xdr:row>
      <xdr:rowOff>133283</xdr:rowOff>
    </xdr:to>
    <xdr:cxnSp macro="">
      <xdr:nvCxnSpPr>
        <xdr:cNvPr id="120" name="直線コネクタ 119"/>
        <xdr:cNvCxnSpPr/>
      </xdr:nvCxnSpPr>
      <xdr:spPr>
        <a:xfrm>
          <a:off x="4546600" y="1024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4718</xdr:rowOff>
    </xdr:from>
    <xdr:ext cx="599010" cy="259045"/>
    <xdr:sp macro="" textlink="">
      <xdr:nvSpPr>
        <xdr:cNvPr id="121" name="物件費最大値テキスト"/>
        <xdr:cNvSpPr txBox="1"/>
      </xdr:nvSpPr>
      <xdr:spPr>
        <a:xfrm>
          <a:off x="4686300" y="857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58041</xdr:rowOff>
    </xdr:from>
    <xdr:to>
      <xdr:col>24</xdr:col>
      <xdr:colOff>152400</xdr:colOff>
      <xdr:row>51</xdr:row>
      <xdr:rowOff>58041</xdr:rowOff>
    </xdr:to>
    <xdr:cxnSp macro="">
      <xdr:nvCxnSpPr>
        <xdr:cNvPr id="122" name="直線コネクタ 121"/>
        <xdr:cNvCxnSpPr/>
      </xdr:nvCxnSpPr>
      <xdr:spPr>
        <a:xfrm>
          <a:off x="4546600" y="88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150771</xdr:rowOff>
    </xdr:from>
    <xdr:to>
      <xdr:col>24</xdr:col>
      <xdr:colOff>63500</xdr:colOff>
      <xdr:row>57</xdr:row>
      <xdr:rowOff>152175</xdr:rowOff>
    </xdr:to>
    <xdr:cxnSp macro="">
      <xdr:nvCxnSpPr>
        <xdr:cNvPr id="123" name="直線コネクタ 122"/>
        <xdr:cNvCxnSpPr/>
      </xdr:nvCxnSpPr>
      <xdr:spPr>
        <a:xfrm flipV="1">
          <a:off x="3797300" y="9923421"/>
          <a:ext cx="838200" cy="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119778</xdr:rowOff>
    </xdr:from>
    <xdr:ext cx="534377" cy="259045"/>
    <xdr:sp macro="" textlink="">
      <xdr:nvSpPr>
        <xdr:cNvPr id="124" name="物件費平均値テキスト"/>
        <xdr:cNvSpPr txBox="1"/>
      </xdr:nvSpPr>
      <xdr:spPr>
        <a:xfrm>
          <a:off x="4686300" y="9549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96901</xdr:rowOff>
    </xdr:from>
    <xdr:to>
      <xdr:col>24</xdr:col>
      <xdr:colOff>114300</xdr:colOff>
      <xdr:row>57</xdr:row>
      <xdr:rowOff>27051</xdr:rowOff>
    </xdr:to>
    <xdr:sp macro="" textlink="">
      <xdr:nvSpPr>
        <xdr:cNvPr id="125" name="フローチャート: 判断 124"/>
        <xdr:cNvSpPr/>
      </xdr:nvSpPr>
      <xdr:spPr>
        <a:xfrm>
          <a:off x="45847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152175</xdr:rowOff>
    </xdr:from>
    <xdr:to>
      <xdr:col>19</xdr:col>
      <xdr:colOff>177800</xdr:colOff>
      <xdr:row>58</xdr:row>
      <xdr:rowOff>10606</xdr:rowOff>
    </xdr:to>
    <xdr:cxnSp macro="">
      <xdr:nvCxnSpPr>
        <xdr:cNvPr id="126" name="直線コネクタ 125"/>
        <xdr:cNvCxnSpPr/>
      </xdr:nvCxnSpPr>
      <xdr:spPr>
        <a:xfrm flipV="1">
          <a:off x="2908300" y="9924825"/>
          <a:ext cx="889000" cy="2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171310</xdr:rowOff>
    </xdr:from>
    <xdr:to>
      <xdr:col>20</xdr:col>
      <xdr:colOff>38100</xdr:colOff>
      <xdr:row>57</xdr:row>
      <xdr:rowOff>101460</xdr:rowOff>
    </xdr:to>
    <xdr:sp macro="" textlink="">
      <xdr:nvSpPr>
        <xdr:cNvPr id="127" name="フローチャート: 判断 126"/>
        <xdr:cNvSpPr/>
      </xdr:nvSpPr>
      <xdr:spPr>
        <a:xfrm>
          <a:off x="3746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117987</xdr:rowOff>
    </xdr:from>
    <xdr:ext cx="534377" cy="259045"/>
    <xdr:sp macro="" textlink="">
      <xdr:nvSpPr>
        <xdr:cNvPr id="128" name="テキスト ボックス 127"/>
        <xdr:cNvSpPr txBox="1"/>
      </xdr:nvSpPr>
      <xdr:spPr>
        <a:xfrm>
          <a:off x="3530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10606</xdr:rowOff>
    </xdr:from>
    <xdr:to>
      <xdr:col>15</xdr:col>
      <xdr:colOff>50800</xdr:colOff>
      <xdr:row>58</xdr:row>
      <xdr:rowOff>27718</xdr:rowOff>
    </xdr:to>
    <xdr:cxnSp macro="">
      <xdr:nvCxnSpPr>
        <xdr:cNvPr id="129" name="直線コネクタ 128"/>
        <xdr:cNvCxnSpPr/>
      </xdr:nvCxnSpPr>
      <xdr:spPr>
        <a:xfrm flipV="1">
          <a:off x="2019300" y="9954706"/>
          <a:ext cx="889000" cy="1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25349</xdr:rowOff>
    </xdr:from>
    <xdr:to>
      <xdr:col>15</xdr:col>
      <xdr:colOff>101600</xdr:colOff>
      <xdr:row>57</xdr:row>
      <xdr:rowOff>126949</xdr:rowOff>
    </xdr:to>
    <xdr:sp macro="" textlink="">
      <xdr:nvSpPr>
        <xdr:cNvPr id="130" name="フローチャート: 判断 129"/>
        <xdr:cNvSpPr/>
      </xdr:nvSpPr>
      <xdr:spPr>
        <a:xfrm>
          <a:off x="2857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143476</xdr:rowOff>
    </xdr:from>
    <xdr:ext cx="534377" cy="259045"/>
    <xdr:sp macro="" textlink="">
      <xdr:nvSpPr>
        <xdr:cNvPr id="131" name="テキスト ボックス 130"/>
        <xdr:cNvSpPr txBox="1"/>
      </xdr:nvSpPr>
      <xdr:spPr>
        <a:xfrm>
          <a:off x="2641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27718</xdr:rowOff>
    </xdr:from>
    <xdr:to>
      <xdr:col>10</xdr:col>
      <xdr:colOff>114300</xdr:colOff>
      <xdr:row>58</xdr:row>
      <xdr:rowOff>67332</xdr:rowOff>
    </xdr:to>
    <xdr:cxnSp macro="">
      <xdr:nvCxnSpPr>
        <xdr:cNvPr id="132" name="直線コネクタ 131"/>
        <xdr:cNvCxnSpPr/>
      </xdr:nvCxnSpPr>
      <xdr:spPr>
        <a:xfrm flipV="1">
          <a:off x="1130300" y="9971818"/>
          <a:ext cx="889000" cy="3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55573</xdr:rowOff>
    </xdr:from>
    <xdr:to>
      <xdr:col>10</xdr:col>
      <xdr:colOff>165100</xdr:colOff>
      <xdr:row>57</xdr:row>
      <xdr:rowOff>157173</xdr:rowOff>
    </xdr:to>
    <xdr:sp macro="" textlink="">
      <xdr:nvSpPr>
        <xdr:cNvPr id="133" name="フローチャート: 判断 132"/>
        <xdr:cNvSpPr/>
      </xdr:nvSpPr>
      <xdr:spPr>
        <a:xfrm>
          <a:off x="1968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2250</xdr:rowOff>
    </xdr:from>
    <xdr:ext cx="534377" cy="259045"/>
    <xdr:sp macro="" textlink="">
      <xdr:nvSpPr>
        <xdr:cNvPr id="134" name="テキスト ボックス 133"/>
        <xdr:cNvSpPr txBox="1"/>
      </xdr:nvSpPr>
      <xdr:spPr>
        <a:xfrm>
          <a:off x="1752111" y="96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24174</xdr:rowOff>
    </xdr:from>
    <xdr:to>
      <xdr:col>6</xdr:col>
      <xdr:colOff>38100</xdr:colOff>
      <xdr:row>56</xdr:row>
      <xdr:rowOff>125774</xdr:rowOff>
    </xdr:to>
    <xdr:sp macro="" textlink="">
      <xdr:nvSpPr>
        <xdr:cNvPr id="135" name="フローチャート: 判断 134"/>
        <xdr:cNvSpPr/>
      </xdr:nvSpPr>
      <xdr:spPr>
        <a:xfrm>
          <a:off x="1079500" y="962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142301</xdr:rowOff>
    </xdr:from>
    <xdr:ext cx="534377" cy="259045"/>
    <xdr:sp macro="" textlink="">
      <xdr:nvSpPr>
        <xdr:cNvPr id="136" name="テキスト ボックス 135"/>
        <xdr:cNvSpPr txBox="1"/>
      </xdr:nvSpPr>
      <xdr:spPr>
        <a:xfrm>
          <a:off x="863111" y="940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99971</xdr:rowOff>
    </xdr:from>
    <xdr:to>
      <xdr:col>24</xdr:col>
      <xdr:colOff>114300</xdr:colOff>
      <xdr:row>58</xdr:row>
      <xdr:rowOff>30121</xdr:rowOff>
    </xdr:to>
    <xdr:sp macro="" textlink="">
      <xdr:nvSpPr>
        <xdr:cNvPr id="142" name="楕円 141"/>
        <xdr:cNvSpPr/>
      </xdr:nvSpPr>
      <xdr:spPr>
        <a:xfrm>
          <a:off x="4584700" y="987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78398</xdr:rowOff>
    </xdr:from>
    <xdr:ext cx="534377" cy="259045"/>
    <xdr:sp macro="" textlink="">
      <xdr:nvSpPr>
        <xdr:cNvPr id="143" name="物件費該当値テキスト"/>
        <xdr:cNvSpPr txBox="1"/>
      </xdr:nvSpPr>
      <xdr:spPr>
        <a:xfrm>
          <a:off x="4686300" y="985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101375</xdr:rowOff>
    </xdr:from>
    <xdr:to>
      <xdr:col>20</xdr:col>
      <xdr:colOff>38100</xdr:colOff>
      <xdr:row>58</xdr:row>
      <xdr:rowOff>31525</xdr:rowOff>
    </xdr:to>
    <xdr:sp macro="" textlink="">
      <xdr:nvSpPr>
        <xdr:cNvPr id="144" name="楕円 143"/>
        <xdr:cNvSpPr/>
      </xdr:nvSpPr>
      <xdr:spPr>
        <a:xfrm>
          <a:off x="3746500" y="987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22652</xdr:rowOff>
    </xdr:from>
    <xdr:ext cx="534377" cy="259045"/>
    <xdr:sp macro="" textlink="">
      <xdr:nvSpPr>
        <xdr:cNvPr id="145" name="テキスト ボックス 144"/>
        <xdr:cNvSpPr txBox="1"/>
      </xdr:nvSpPr>
      <xdr:spPr>
        <a:xfrm>
          <a:off x="3530111" y="99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131256</xdr:rowOff>
    </xdr:from>
    <xdr:to>
      <xdr:col>15</xdr:col>
      <xdr:colOff>101600</xdr:colOff>
      <xdr:row>58</xdr:row>
      <xdr:rowOff>61406</xdr:rowOff>
    </xdr:to>
    <xdr:sp macro="" textlink="">
      <xdr:nvSpPr>
        <xdr:cNvPr id="146" name="楕円 145"/>
        <xdr:cNvSpPr/>
      </xdr:nvSpPr>
      <xdr:spPr>
        <a:xfrm>
          <a:off x="2857500" y="990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52533</xdr:rowOff>
    </xdr:from>
    <xdr:ext cx="534377" cy="259045"/>
    <xdr:sp macro="" textlink="">
      <xdr:nvSpPr>
        <xdr:cNvPr id="147" name="テキスト ボックス 146"/>
        <xdr:cNvSpPr txBox="1"/>
      </xdr:nvSpPr>
      <xdr:spPr>
        <a:xfrm>
          <a:off x="2641111" y="999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148368</xdr:rowOff>
    </xdr:from>
    <xdr:to>
      <xdr:col>10</xdr:col>
      <xdr:colOff>165100</xdr:colOff>
      <xdr:row>58</xdr:row>
      <xdr:rowOff>78518</xdr:rowOff>
    </xdr:to>
    <xdr:sp macro="" textlink="">
      <xdr:nvSpPr>
        <xdr:cNvPr id="148" name="楕円 147"/>
        <xdr:cNvSpPr/>
      </xdr:nvSpPr>
      <xdr:spPr>
        <a:xfrm>
          <a:off x="1968500" y="992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69645</xdr:rowOff>
    </xdr:from>
    <xdr:ext cx="534377" cy="259045"/>
    <xdr:sp macro="" textlink="">
      <xdr:nvSpPr>
        <xdr:cNvPr id="149" name="テキスト ボックス 148"/>
        <xdr:cNvSpPr txBox="1"/>
      </xdr:nvSpPr>
      <xdr:spPr>
        <a:xfrm>
          <a:off x="1752111" y="10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16532</xdr:rowOff>
    </xdr:from>
    <xdr:to>
      <xdr:col>6</xdr:col>
      <xdr:colOff>38100</xdr:colOff>
      <xdr:row>58</xdr:row>
      <xdr:rowOff>118132</xdr:rowOff>
    </xdr:to>
    <xdr:sp macro="" textlink="">
      <xdr:nvSpPr>
        <xdr:cNvPr id="150" name="楕円 149"/>
        <xdr:cNvSpPr/>
      </xdr:nvSpPr>
      <xdr:spPr>
        <a:xfrm>
          <a:off x="1079500" y="996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109259</xdr:rowOff>
    </xdr:from>
    <xdr:ext cx="534377" cy="259045"/>
    <xdr:sp macro="" textlink="">
      <xdr:nvSpPr>
        <xdr:cNvPr id="151" name="テキスト ボックス 150"/>
        <xdr:cNvSpPr txBox="1"/>
      </xdr:nvSpPr>
      <xdr:spPr>
        <a:xfrm>
          <a:off x="863111" y="1005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46386</xdr:rowOff>
    </xdr:from>
    <xdr:to>
      <xdr:col>24</xdr:col>
      <xdr:colOff>62865</xdr:colOff>
      <xdr:row>78</xdr:row>
      <xdr:rowOff>115514</xdr:rowOff>
    </xdr:to>
    <xdr:cxnSp macro="">
      <xdr:nvCxnSpPr>
        <xdr:cNvPr id="173" name="直線コネクタ 172"/>
        <xdr:cNvCxnSpPr/>
      </xdr:nvCxnSpPr>
      <xdr:spPr>
        <a:xfrm flipV="1">
          <a:off x="4633595" y="12219336"/>
          <a:ext cx="1270"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119341</xdr:rowOff>
    </xdr:from>
    <xdr:ext cx="378565" cy="259045"/>
    <xdr:sp macro="" textlink="">
      <xdr:nvSpPr>
        <xdr:cNvPr id="174" name="維持補修費最小値テキスト"/>
        <xdr:cNvSpPr txBox="1"/>
      </xdr:nvSpPr>
      <xdr:spPr>
        <a:xfrm>
          <a:off x="4686300" y="13492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115514</xdr:rowOff>
    </xdr:from>
    <xdr:to>
      <xdr:col>24</xdr:col>
      <xdr:colOff>152400</xdr:colOff>
      <xdr:row>78</xdr:row>
      <xdr:rowOff>115514</xdr:rowOff>
    </xdr:to>
    <xdr:cxnSp macro="">
      <xdr:nvCxnSpPr>
        <xdr:cNvPr id="175" name="直線コネクタ 174"/>
        <xdr:cNvCxnSpPr/>
      </xdr:nvCxnSpPr>
      <xdr:spPr>
        <a:xfrm>
          <a:off x="4546600" y="13488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164513</xdr:rowOff>
    </xdr:from>
    <xdr:ext cx="534377" cy="259045"/>
    <xdr:sp macro="" textlink="">
      <xdr:nvSpPr>
        <xdr:cNvPr id="176" name="維持補修費最大値テキスト"/>
        <xdr:cNvSpPr txBox="1"/>
      </xdr:nvSpPr>
      <xdr:spPr>
        <a:xfrm>
          <a:off x="4686300" y="119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46386</xdr:rowOff>
    </xdr:from>
    <xdr:to>
      <xdr:col>24</xdr:col>
      <xdr:colOff>152400</xdr:colOff>
      <xdr:row>71</xdr:row>
      <xdr:rowOff>46386</xdr:rowOff>
    </xdr:to>
    <xdr:cxnSp macro="">
      <xdr:nvCxnSpPr>
        <xdr:cNvPr id="177" name="直線コネクタ 176"/>
        <xdr:cNvCxnSpPr/>
      </xdr:nvCxnSpPr>
      <xdr:spPr>
        <a:xfrm>
          <a:off x="4546600" y="12219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142808</xdr:rowOff>
    </xdr:from>
    <xdr:to>
      <xdr:col>24</xdr:col>
      <xdr:colOff>63500</xdr:colOff>
      <xdr:row>77</xdr:row>
      <xdr:rowOff>3592</xdr:rowOff>
    </xdr:to>
    <xdr:cxnSp macro="">
      <xdr:nvCxnSpPr>
        <xdr:cNvPr id="178" name="直線コネクタ 177"/>
        <xdr:cNvCxnSpPr/>
      </xdr:nvCxnSpPr>
      <xdr:spPr>
        <a:xfrm>
          <a:off x="3797300" y="13173008"/>
          <a:ext cx="838200" cy="3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135724</xdr:rowOff>
    </xdr:from>
    <xdr:ext cx="469744" cy="259045"/>
    <xdr:sp macro="" textlink="">
      <xdr:nvSpPr>
        <xdr:cNvPr id="179" name="維持補修費平均値テキスト"/>
        <xdr:cNvSpPr txBox="1"/>
      </xdr:nvSpPr>
      <xdr:spPr>
        <a:xfrm>
          <a:off x="4686300" y="13165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157297</xdr:rowOff>
    </xdr:from>
    <xdr:to>
      <xdr:col>24</xdr:col>
      <xdr:colOff>114300</xdr:colOff>
      <xdr:row>77</xdr:row>
      <xdr:rowOff>87447</xdr:rowOff>
    </xdr:to>
    <xdr:sp macro="" textlink="">
      <xdr:nvSpPr>
        <xdr:cNvPr id="180" name="フローチャート: 判断 179"/>
        <xdr:cNvSpPr/>
      </xdr:nvSpPr>
      <xdr:spPr>
        <a:xfrm>
          <a:off x="45847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152958</xdr:rowOff>
    </xdr:from>
    <xdr:to>
      <xdr:col>19</xdr:col>
      <xdr:colOff>177800</xdr:colOff>
      <xdr:row>76</xdr:row>
      <xdr:rowOff>142808</xdr:rowOff>
    </xdr:to>
    <xdr:cxnSp macro="">
      <xdr:nvCxnSpPr>
        <xdr:cNvPr id="181" name="直線コネクタ 180"/>
        <xdr:cNvCxnSpPr/>
      </xdr:nvCxnSpPr>
      <xdr:spPr>
        <a:xfrm>
          <a:off x="2908300" y="13011708"/>
          <a:ext cx="889000" cy="16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112491</xdr:rowOff>
    </xdr:from>
    <xdr:to>
      <xdr:col>20</xdr:col>
      <xdr:colOff>38100</xdr:colOff>
      <xdr:row>77</xdr:row>
      <xdr:rowOff>42641</xdr:rowOff>
    </xdr:to>
    <xdr:sp macro="" textlink="">
      <xdr:nvSpPr>
        <xdr:cNvPr id="182" name="フローチャート: 判断 181"/>
        <xdr:cNvSpPr/>
      </xdr:nvSpPr>
      <xdr:spPr>
        <a:xfrm>
          <a:off x="3746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33768</xdr:rowOff>
    </xdr:from>
    <xdr:ext cx="469744" cy="259045"/>
    <xdr:sp macro="" textlink="">
      <xdr:nvSpPr>
        <xdr:cNvPr id="183" name="テキスト ボックス 182"/>
        <xdr:cNvSpPr txBox="1"/>
      </xdr:nvSpPr>
      <xdr:spPr>
        <a:xfrm>
          <a:off x="3562428" y="13235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152958</xdr:rowOff>
    </xdr:from>
    <xdr:to>
      <xdr:col>15</xdr:col>
      <xdr:colOff>50800</xdr:colOff>
      <xdr:row>76</xdr:row>
      <xdr:rowOff>74687</xdr:rowOff>
    </xdr:to>
    <xdr:cxnSp macro="">
      <xdr:nvCxnSpPr>
        <xdr:cNvPr id="184" name="直線コネクタ 183"/>
        <xdr:cNvCxnSpPr/>
      </xdr:nvCxnSpPr>
      <xdr:spPr>
        <a:xfrm flipV="1">
          <a:off x="2019300" y="13011708"/>
          <a:ext cx="889000" cy="9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65948</xdr:rowOff>
    </xdr:from>
    <xdr:to>
      <xdr:col>15</xdr:col>
      <xdr:colOff>101600</xdr:colOff>
      <xdr:row>76</xdr:row>
      <xdr:rowOff>167548</xdr:rowOff>
    </xdr:to>
    <xdr:sp macro="" textlink="">
      <xdr:nvSpPr>
        <xdr:cNvPr id="185" name="フローチャート: 判断 184"/>
        <xdr:cNvSpPr/>
      </xdr:nvSpPr>
      <xdr:spPr>
        <a:xfrm>
          <a:off x="2857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158675</xdr:rowOff>
    </xdr:from>
    <xdr:ext cx="469744" cy="259045"/>
    <xdr:sp macro="" textlink="">
      <xdr:nvSpPr>
        <xdr:cNvPr id="186" name="テキスト ボックス 185"/>
        <xdr:cNvSpPr txBox="1"/>
      </xdr:nvSpPr>
      <xdr:spPr>
        <a:xfrm>
          <a:off x="2673428" y="1318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74687</xdr:rowOff>
    </xdr:from>
    <xdr:to>
      <xdr:col>10</xdr:col>
      <xdr:colOff>114300</xdr:colOff>
      <xdr:row>77</xdr:row>
      <xdr:rowOff>41721</xdr:rowOff>
    </xdr:to>
    <xdr:cxnSp macro="">
      <xdr:nvCxnSpPr>
        <xdr:cNvPr id="187" name="直線コネクタ 186"/>
        <xdr:cNvCxnSpPr/>
      </xdr:nvCxnSpPr>
      <xdr:spPr>
        <a:xfrm flipV="1">
          <a:off x="1130300" y="13104887"/>
          <a:ext cx="889000" cy="13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124242</xdr:rowOff>
    </xdr:from>
    <xdr:to>
      <xdr:col>10</xdr:col>
      <xdr:colOff>165100</xdr:colOff>
      <xdr:row>77</xdr:row>
      <xdr:rowOff>54392</xdr:rowOff>
    </xdr:to>
    <xdr:sp macro="" textlink="">
      <xdr:nvSpPr>
        <xdr:cNvPr id="188" name="フローチャート: 判断 187"/>
        <xdr:cNvSpPr/>
      </xdr:nvSpPr>
      <xdr:spPr>
        <a:xfrm>
          <a:off x="1968500" y="1315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45519</xdr:rowOff>
    </xdr:from>
    <xdr:ext cx="469744" cy="259045"/>
    <xdr:sp macro="" textlink="">
      <xdr:nvSpPr>
        <xdr:cNvPr id="189" name="テキスト ボックス 188"/>
        <xdr:cNvSpPr txBox="1"/>
      </xdr:nvSpPr>
      <xdr:spPr>
        <a:xfrm>
          <a:off x="1784428" y="13247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4226</xdr:rowOff>
    </xdr:from>
    <xdr:to>
      <xdr:col>6</xdr:col>
      <xdr:colOff>38100</xdr:colOff>
      <xdr:row>77</xdr:row>
      <xdr:rowOff>105826</xdr:rowOff>
    </xdr:to>
    <xdr:sp macro="" textlink="">
      <xdr:nvSpPr>
        <xdr:cNvPr id="190" name="フローチャート: 判断 189"/>
        <xdr:cNvSpPr/>
      </xdr:nvSpPr>
      <xdr:spPr>
        <a:xfrm>
          <a:off x="1079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96953</xdr:rowOff>
    </xdr:from>
    <xdr:ext cx="469744" cy="259045"/>
    <xdr:sp macro="" textlink="">
      <xdr:nvSpPr>
        <xdr:cNvPr id="191" name="テキスト ボックス 190"/>
        <xdr:cNvSpPr txBox="1"/>
      </xdr:nvSpPr>
      <xdr:spPr>
        <a:xfrm>
          <a:off x="895428" y="1329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124242</xdr:rowOff>
    </xdr:from>
    <xdr:to>
      <xdr:col>24</xdr:col>
      <xdr:colOff>114300</xdr:colOff>
      <xdr:row>77</xdr:row>
      <xdr:rowOff>54392</xdr:rowOff>
    </xdr:to>
    <xdr:sp macro="" textlink="">
      <xdr:nvSpPr>
        <xdr:cNvPr id="197" name="楕円 196"/>
        <xdr:cNvSpPr/>
      </xdr:nvSpPr>
      <xdr:spPr>
        <a:xfrm>
          <a:off x="4584700" y="1315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147119</xdr:rowOff>
    </xdr:from>
    <xdr:ext cx="469744" cy="259045"/>
    <xdr:sp macro="" textlink="">
      <xdr:nvSpPr>
        <xdr:cNvPr id="198" name="維持補修費該当値テキスト"/>
        <xdr:cNvSpPr txBox="1"/>
      </xdr:nvSpPr>
      <xdr:spPr>
        <a:xfrm>
          <a:off x="4686300" y="13005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92008</xdr:rowOff>
    </xdr:from>
    <xdr:to>
      <xdr:col>20</xdr:col>
      <xdr:colOff>38100</xdr:colOff>
      <xdr:row>77</xdr:row>
      <xdr:rowOff>22158</xdr:rowOff>
    </xdr:to>
    <xdr:sp macro="" textlink="">
      <xdr:nvSpPr>
        <xdr:cNvPr id="199" name="楕円 198"/>
        <xdr:cNvSpPr/>
      </xdr:nvSpPr>
      <xdr:spPr>
        <a:xfrm>
          <a:off x="3746500" y="1312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38686</xdr:rowOff>
    </xdr:from>
    <xdr:ext cx="469744" cy="259045"/>
    <xdr:sp macro="" textlink="">
      <xdr:nvSpPr>
        <xdr:cNvPr id="200" name="テキスト ボックス 199"/>
        <xdr:cNvSpPr txBox="1"/>
      </xdr:nvSpPr>
      <xdr:spPr>
        <a:xfrm>
          <a:off x="3562428" y="12897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102159</xdr:rowOff>
    </xdr:from>
    <xdr:to>
      <xdr:col>15</xdr:col>
      <xdr:colOff>101600</xdr:colOff>
      <xdr:row>76</xdr:row>
      <xdr:rowOff>32308</xdr:rowOff>
    </xdr:to>
    <xdr:sp macro="" textlink="">
      <xdr:nvSpPr>
        <xdr:cNvPr id="201" name="楕円 200"/>
        <xdr:cNvSpPr/>
      </xdr:nvSpPr>
      <xdr:spPr>
        <a:xfrm>
          <a:off x="2857500" y="129609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48836</xdr:rowOff>
    </xdr:from>
    <xdr:ext cx="534377" cy="259045"/>
    <xdr:sp macro="" textlink="">
      <xdr:nvSpPr>
        <xdr:cNvPr id="202" name="テキスト ボックス 201"/>
        <xdr:cNvSpPr txBox="1"/>
      </xdr:nvSpPr>
      <xdr:spPr>
        <a:xfrm>
          <a:off x="2641111" y="1273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23887</xdr:rowOff>
    </xdr:from>
    <xdr:to>
      <xdr:col>10</xdr:col>
      <xdr:colOff>165100</xdr:colOff>
      <xdr:row>76</xdr:row>
      <xdr:rowOff>125487</xdr:rowOff>
    </xdr:to>
    <xdr:sp macro="" textlink="">
      <xdr:nvSpPr>
        <xdr:cNvPr id="203" name="楕円 202"/>
        <xdr:cNvSpPr/>
      </xdr:nvSpPr>
      <xdr:spPr>
        <a:xfrm>
          <a:off x="1968500" y="1305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142013</xdr:rowOff>
    </xdr:from>
    <xdr:ext cx="469744" cy="259045"/>
    <xdr:sp macro="" textlink="">
      <xdr:nvSpPr>
        <xdr:cNvPr id="204" name="テキスト ボックス 203"/>
        <xdr:cNvSpPr txBox="1"/>
      </xdr:nvSpPr>
      <xdr:spPr>
        <a:xfrm>
          <a:off x="1784428" y="1282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162371</xdr:rowOff>
    </xdr:from>
    <xdr:to>
      <xdr:col>6</xdr:col>
      <xdr:colOff>38100</xdr:colOff>
      <xdr:row>77</xdr:row>
      <xdr:rowOff>92521</xdr:rowOff>
    </xdr:to>
    <xdr:sp macro="" textlink="">
      <xdr:nvSpPr>
        <xdr:cNvPr id="205" name="楕円 204"/>
        <xdr:cNvSpPr/>
      </xdr:nvSpPr>
      <xdr:spPr>
        <a:xfrm>
          <a:off x="1079500" y="1319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109049</xdr:rowOff>
    </xdr:from>
    <xdr:ext cx="469744" cy="259045"/>
    <xdr:sp macro="" textlink="">
      <xdr:nvSpPr>
        <xdr:cNvPr id="206" name="テキスト ボックス 205"/>
        <xdr:cNvSpPr txBox="1"/>
      </xdr:nvSpPr>
      <xdr:spPr>
        <a:xfrm>
          <a:off x="895428" y="1296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42380</xdr:rowOff>
    </xdr:from>
    <xdr:to>
      <xdr:col>24</xdr:col>
      <xdr:colOff>62865</xdr:colOff>
      <xdr:row>99</xdr:row>
      <xdr:rowOff>56528</xdr:rowOff>
    </xdr:to>
    <xdr:cxnSp macro="">
      <xdr:nvCxnSpPr>
        <xdr:cNvPr id="231" name="直線コネクタ 230"/>
        <xdr:cNvCxnSpPr/>
      </xdr:nvCxnSpPr>
      <xdr:spPr>
        <a:xfrm flipV="1">
          <a:off x="4633595" y="15472880"/>
          <a:ext cx="1270" cy="1557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60355</xdr:rowOff>
    </xdr:from>
    <xdr:ext cx="534377" cy="259045"/>
    <xdr:sp macro="" textlink="">
      <xdr:nvSpPr>
        <xdr:cNvPr id="232" name="扶助費最小値テキスト"/>
        <xdr:cNvSpPr txBox="1"/>
      </xdr:nvSpPr>
      <xdr:spPr>
        <a:xfrm>
          <a:off x="4686300" y="1703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56528</xdr:rowOff>
    </xdr:from>
    <xdr:to>
      <xdr:col>24</xdr:col>
      <xdr:colOff>152400</xdr:colOff>
      <xdr:row>99</xdr:row>
      <xdr:rowOff>56528</xdr:rowOff>
    </xdr:to>
    <xdr:cxnSp macro="">
      <xdr:nvCxnSpPr>
        <xdr:cNvPr id="233" name="直線コネクタ 232"/>
        <xdr:cNvCxnSpPr/>
      </xdr:nvCxnSpPr>
      <xdr:spPr>
        <a:xfrm>
          <a:off x="4546600" y="1703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160507</xdr:rowOff>
    </xdr:from>
    <xdr:ext cx="599010" cy="259045"/>
    <xdr:sp macro="" textlink="">
      <xdr:nvSpPr>
        <xdr:cNvPr id="234" name="扶助費最大値テキスト"/>
        <xdr:cNvSpPr txBox="1"/>
      </xdr:nvSpPr>
      <xdr:spPr>
        <a:xfrm>
          <a:off x="4686300" y="1524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42380</xdr:rowOff>
    </xdr:from>
    <xdr:to>
      <xdr:col>24</xdr:col>
      <xdr:colOff>152400</xdr:colOff>
      <xdr:row>90</xdr:row>
      <xdr:rowOff>42380</xdr:rowOff>
    </xdr:to>
    <xdr:cxnSp macro="">
      <xdr:nvCxnSpPr>
        <xdr:cNvPr id="235" name="直線コネクタ 234"/>
        <xdr:cNvCxnSpPr/>
      </xdr:nvCxnSpPr>
      <xdr:spPr>
        <a:xfrm>
          <a:off x="4546600" y="154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77102</xdr:rowOff>
    </xdr:from>
    <xdr:to>
      <xdr:col>24</xdr:col>
      <xdr:colOff>63500</xdr:colOff>
      <xdr:row>98</xdr:row>
      <xdr:rowOff>43421</xdr:rowOff>
    </xdr:to>
    <xdr:cxnSp macro="">
      <xdr:nvCxnSpPr>
        <xdr:cNvPr id="236" name="直線コネクタ 235"/>
        <xdr:cNvCxnSpPr/>
      </xdr:nvCxnSpPr>
      <xdr:spPr>
        <a:xfrm flipV="1">
          <a:off x="3797300" y="16707752"/>
          <a:ext cx="838200" cy="13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14177</xdr:rowOff>
    </xdr:from>
    <xdr:ext cx="599010" cy="259045"/>
    <xdr:sp macro="" textlink="">
      <xdr:nvSpPr>
        <xdr:cNvPr id="237" name="扶助費平均値テキスト"/>
        <xdr:cNvSpPr txBox="1"/>
      </xdr:nvSpPr>
      <xdr:spPr>
        <a:xfrm>
          <a:off x="4686300" y="16301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162750</xdr:rowOff>
    </xdr:from>
    <xdr:to>
      <xdr:col>24</xdr:col>
      <xdr:colOff>114300</xdr:colOff>
      <xdr:row>96</xdr:row>
      <xdr:rowOff>92900</xdr:rowOff>
    </xdr:to>
    <xdr:sp macro="" textlink="">
      <xdr:nvSpPr>
        <xdr:cNvPr id="238" name="フローチャート: 判断 237"/>
        <xdr:cNvSpPr/>
      </xdr:nvSpPr>
      <xdr:spPr>
        <a:xfrm>
          <a:off x="45847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43421</xdr:rowOff>
    </xdr:from>
    <xdr:to>
      <xdr:col>19</xdr:col>
      <xdr:colOff>177800</xdr:colOff>
      <xdr:row>98</xdr:row>
      <xdr:rowOff>122720</xdr:rowOff>
    </xdr:to>
    <xdr:cxnSp macro="">
      <xdr:nvCxnSpPr>
        <xdr:cNvPr id="239" name="直線コネクタ 238"/>
        <xdr:cNvCxnSpPr/>
      </xdr:nvCxnSpPr>
      <xdr:spPr>
        <a:xfrm flipV="1">
          <a:off x="2908300" y="16845521"/>
          <a:ext cx="889000" cy="7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41897</xdr:rowOff>
    </xdr:from>
    <xdr:to>
      <xdr:col>20</xdr:col>
      <xdr:colOff>38100</xdr:colOff>
      <xdr:row>96</xdr:row>
      <xdr:rowOff>143497</xdr:rowOff>
    </xdr:to>
    <xdr:sp macro="" textlink="">
      <xdr:nvSpPr>
        <xdr:cNvPr id="240" name="フローチャート: 判断 239"/>
        <xdr:cNvSpPr/>
      </xdr:nvSpPr>
      <xdr:spPr>
        <a:xfrm>
          <a:off x="3746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160024</xdr:rowOff>
    </xdr:from>
    <xdr:ext cx="534377" cy="259045"/>
    <xdr:sp macro="" textlink="">
      <xdr:nvSpPr>
        <xdr:cNvPr id="241" name="テキスト ボックス 240"/>
        <xdr:cNvSpPr txBox="1"/>
      </xdr:nvSpPr>
      <xdr:spPr>
        <a:xfrm>
          <a:off x="3530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122720</xdr:rowOff>
    </xdr:from>
    <xdr:to>
      <xdr:col>15</xdr:col>
      <xdr:colOff>50800</xdr:colOff>
      <xdr:row>98</xdr:row>
      <xdr:rowOff>139433</xdr:rowOff>
    </xdr:to>
    <xdr:cxnSp macro="">
      <xdr:nvCxnSpPr>
        <xdr:cNvPr id="242" name="直線コネクタ 241"/>
        <xdr:cNvCxnSpPr/>
      </xdr:nvCxnSpPr>
      <xdr:spPr>
        <a:xfrm flipV="1">
          <a:off x="2019300" y="16924820"/>
          <a:ext cx="889000" cy="1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44069</xdr:rowOff>
    </xdr:from>
    <xdr:to>
      <xdr:col>15</xdr:col>
      <xdr:colOff>101600</xdr:colOff>
      <xdr:row>96</xdr:row>
      <xdr:rowOff>145669</xdr:rowOff>
    </xdr:to>
    <xdr:sp macro="" textlink="">
      <xdr:nvSpPr>
        <xdr:cNvPr id="243" name="フローチャート: 判断 242"/>
        <xdr:cNvSpPr/>
      </xdr:nvSpPr>
      <xdr:spPr>
        <a:xfrm>
          <a:off x="2857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162196</xdr:rowOff>
    </xdr:from>
    <xdr:ext cx="534377" cy="259045"/>
    <xdr:sp macro="" textlink="">
      <xdr:nvSpPr>
        <xdr:cNvPr id="244" name="テキスト ボックス 243"/>
        <xdr:cNvSpPr txBox="1"/>
      </xdr:nvSpPr>
      <xdr:spPr>
        <a:xfrm>
          <a:off x="2641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139433</xdr:rowOff>
    </xdr:from>
    <xdr:to>
      <xdr:col>10</xdr:col>
      <xdr:colOff>114300</xdr:colOff>
      <xdr:row>99</xdr:row>
      <xdr:rowOff>63512</xdr:rowOff>
    </xdr:to>
    <xdr:cxnSp macro="">
      <xdr:nvCxnSpPr>
        <xdr:cNvPr id="245" name="直線コネクタ 244"/>
        <xdr:cNvCxnSpPr/>
      </xdr:nvCxnSpPr>
      <xdr:spPr>
        <a:xfrm flipV="1">
          <a:off x="1130300" y="16941533"/>
          <a:ext cx="889000" cy="9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78042</xdr:rowOff>
    </xdr:from>
    <xdr:to>
      <xdr:col>10</xdr:col>
      <xdr:colOff>165100</xdr:colOff>
      <xdr:row>97</xdr:row>
      <xdr:rowOff>8192</xdr:rowOff>
    </xdr:to>
    <xdr:sp macro="" textlink="">
      <xdr:nvSpPr>
        <xdr:cNvPr id="246" name="フローチャート: 判断 245"/>
        <xdr:cNvSpPr/>
      </xdr:nvSpPr>
      <xdr:spPr>
        <a:xfrm>
          <a:off x="1968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24719</xdr:rowOff>
    </xdr:from>
    <xdr:ext cx="534377" cy="259045"/>
    <xdr:sp macro="" textlink="">
      <xdr:nvSpPr>
        <xdr:cNvPr id="247" name="テキスト ボックス 246"/>
        <xdr:cNvSpPr txBox="1"/>
      </xdr:nvSpPr>
      <xdr:spPr>
        <a:xfrm>
          <a:off x="1752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156871</xdr:rowOff>
    </xdr:from>
    <xdr:to>
      <xdr:col>6</xdr:col>
      <xdr:colOff>38100</xdr:colOff>
      <xdr:row>97</xdr:row>
      <xdr:rowOff>87021</xdr:rowOff>
    </xdr:to>
    <xdr:sp macro="" textlink="">
      <xdr:nvSpPr>
        <xdr:cNvPr id="248" name="フローチャート: 判断 247"/>
        <xdr:cNvSpPr/>
      </xdr:nvSpPr>
      <xdr:spPr>
        <a:xfrm>
          <a:off x="1079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103548</xdr:rowOff>
    </xdr:from>
    <xdr:ext cx="534377" cy="259045"/>
    <xdr:sp macro="" textlink="">
      <xdr:nvSpPr>
        <xdr:cNvPr id="249" name="テキスト ボックス 248"/>
        <xdr:cNvSpPr txBox="1"/>
      </xdr:nvSpPr>
      <xdr:spPr>
        <a:xfrm>
          <a:off x="863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26302</xdr:rowOff>
    </xdr:from>
    <xdr:to>
      <xdr:col>24</xdr:col>
      <xdr:colOff>114300</xdr:colOff>
      <xdr:row>97</xdr:row>
      <xdr:rowOff>127902</xdr:rowOff>
    </xdr:to>
    <xdr:sp macro="" textlink="">
      <xdr:nvSpPr>
        <xdr:cNvPr id="255" name="楕円 254"/>
        <xdr:cNvSpPr/>
      </xdr:nvSpPr>
      <xdr:spPr>
        <a:xfrm>
          <a:off x="4584700" y="1665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4729</xdr:rowOff>
    </xdr:from>
    <xdr:ext cx="534377" cy="259045"/>
    <xdr:sp macro="" textlink="">
      <xdr:nvSpPr>
        <xdr:cNvPr id="256" name="扶助費該当値テキスト"/>
        <xdr:cNvSpPr txBox="1"/>
      </xdr:nvSpPr>
      <xdr:spPr>
        <a:xfrm>
          <a:off x="4686300" y="1663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164071</xdr:rowOff>
    </xdr:from>
    <xdr:to>
      <xdr:col>20</xdr:col>
      <xdr:colOff>38100</xdr:colOff>
      <xdr:row>98</xdr:row>
      <xdr:rowOff>94221</xdr:rowOff>
    </xdr:to>
    <xdr:sp macro="" textlink="">
      <xdr:nvSpPr>
        <xdr:cNvPr id="257" name="楕円 256"/>
        <xdr:cNvSpPr/>
      </xdr:nvSpPr>
      <xdr:spPr>
        <a:xfrm>
          <a:off x="3746500" y="1679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85348</xdr:rowOff>
    </xdr:from>
    <xdr:ext cx="534377" cy="259045"/>
    <xdr:sp macro="" textlink="">
      <xdr:nvSpPr>
        <xdr:cNvPr id="258" name="テキスト ボックス 257"/>
        <xdr:cNvSpPr txBox="1"/>
      </xdr:nvSpPr>
      <xdr:spPr>
        <a:xfrm>
          <a:off x="3530111" y="1688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71920</xdr:rowOff>
    </xdr:from>
    <xdr:to>
      <xdr:col>15</xdr:col>
      <xdr:colOff>101600</xdr:colOff>
      <xdr:row>99</xdr:row>
      <xdr:rowOff>2070</xdr:rowOff>
    </xdr:to>
    <xdr:sp macro="" textlink="">
      <xdr:nvSpPr>
        <xdr:cNvPr id="259" name="楕円 258"/>
        <xdr:cNvSpPr/>
      </xdr:nvSpPr>
      <xdr:spPr>
        <a:xfrm>
          <a:off x="2857500" y="1687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164647</xdr:rowOff>
    </xdr:from>
    <xdr:ext cx="534377" cy="259045"/>
    <xdr:sp macro="" textlink="">
      <xdr:nvSpPr>
        <xdr:cNvPr id="260" name="テキスト ボックス 259"/>
        <xdr:cNvSpPr txBox="1"/>
      </xdr:nvSpPr>
      <xdr:spPr>
        <a:xfrm>
          <a:off x="2641111" y="1696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88633</xdr:rowOff>
    </xdr:from>
    <xdr:to>
      <xdr:col>10</xdr:col>
      <xdr:colOff>165100</xdr:colOff>
      <xdr:row>99</xdr:row>
      <xdr:rowOff>18783</xdr:rowOff>
    </xdr:to>
    <xdr:sp macro="" textlink="">
      <xdr:nvSpPr>
        <xdr:cNvPr id="261" name="楕円 260"/>
        <xdr:cNvSpPr/>
      </xdr:nvSpPr>
      <xdr:spPr>
        <a:xfrm>
          <a:off x="1968500" y="168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9910</xdr:rowOff>
    </xdr:from>
    <xdr:ext cx="534377" cy="259045"/>
    <xdr:sp macro="" textlink="">
      <xdr:nvSpPr>
        <xdr:cNvPr id="262" name="テキスト ボックス 261"/>
        <xdr:cNvSpPr txBox="1"/>
      </xdr:nvSpPr>
      <xdr:spPr>
        <a:xfrm>
          <a:off x="1752111" y="1698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12712</xdr:rowOff>
    </xdr:from>
    <xdr:to>
      <xdr:col>6</xdr:col>
      <xdr:colOff>38100</xdr:colOff>
      <xdr:row>99</xdr:row>
      <xdr:rowOff>114312</xdr:rowOff>
    </xdr:to>
    <xdr:sp macro="" textlink="">
      <xdr:nvSpPr>
        <xdr:cNvPr id="263" name="楕円 262"/>
        <xdr:cNvSpPr/>
      </xdr:nvSpPr>
      <xdr:spPr>
        <a:xfrm>
          <a:off x="1079500" y="1698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105439</xdr:rowOff>
    </xdr:from>
    <xdr:ext cx="534377" cy="259045"/>
    <xdr:sp macro="" textlink="">
      <xdr:nvSpPr>
        <xdr:cNvPr id="264" name="テキスト ボックス 263"/>
        <xdr:cNvSpPr txBox="1"/>
      </xdr:nvSpPr>
      <xdr:spPr>
        <a:xfrm>
          <a:off x="863111" y="1707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133617</xdr:rowOff>
    </xdr:from>
    <xdr:to>
      <xdr:col>54</xdr:col>
      <xdr:colOff>189865</xdr:colOff>
      <xdr:row>37</xdr:row>
      <xdr:rowOff>131928</xdr:rowOff>
    </xdr:to>
    <xdr:cxnSp macro="">
      <xdr:nvCxnSpPr>
        <xdr:cNvPr id="288" name="直線コネクタ 287"/>
        <xdr:cNvCxnSpPr/>
      </xdr:nvCxnSpPr>
      <xdr:spPr>
        <a:xfrm flipV="1">
          <a:off x="10475595" y="5105667"/>
          <a:ext cx="1270" cy="136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135755</xdr:rowOff>
    </xdr:from>
    <xdr:ext cx="534377" cy="259045"/>
    <xdr:sp macro="" textlink="">
      <xdr:nvSpPr>
        <xdr:cNvPr id="289" name="補助費等最小値テキスト"/>
        <xdr:cNvSpPr txBox="1"/>
      </xdr:nvSpPr>
      <xdr:spPr>
        <a:xfrm>
          <a:off x="10528300" y="64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131928</xdr:rowOff>
    </xdr:from>
    <xdr:to>
      <xdr:col>55</xdr:col>
      <xdr:colOff>88900</xdr:colOff>
      <xdr:row>37</xdr:row>
      <xdr:rowOff>131928</xdr:rowOff>
    </xdr:to>
    <xdr:cxnSp macro="">
      <xdr:nvCxnSpPr>
        <xdr:cNvPr id="290" name="直線コネクタ 289"/>
        <xdr:cNvCxnSpPr/>
      </xdr:nvCxnSpPr>
      <xdr:spPr>
        <a:xfrm>
          <a:off x="10388600" y="647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80294</xdr:rowOff>
    </xdr:from>
    <xdr:ext cx="599010" cy="259045"/>
    <xdr:sp macro="" textlink="">
      <xdr:nvSpPr>
        <xdr:cNvPr id="291" name="補助費等最大値テキスト"/>
        <xdr:cNvSpPr txBox="1"/>
      </xdr:nvSpPr>
      <xdr:spPr>
        <a:xfrm>
          <a:off x="10528300" y="488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133617</xdr:rowOff>
    </xdr:from>
    <xdr:to>
      <xdr:col>55</xdr:col>
      <xdr:colOff>88900</xdr:colOff>
      <xdr:row>29</xdr:row>
      <xdr:rowOff>133617</xdr:rowOff>
    </xdr:to>
    <xdr:cxnSp macro="">
      <xdr:nvCxnSpPr>
        <xdr:cNvPr id="292" name="直線コネクタ 291"/>
        <xdr:cNvCxnSpPr/>
      </xdr:nvCxnSpPr>
      <xdr:spPr>
        <a:xfrm>
          <a:off x="10388600" y="5105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7099</xdr:rowOff>
    </xdr:from>
    <xdr:to>
      <xdr:col>55</xdr:col>
      <xdr:colOff>0</xdr:colOff>
      <xdr:row>36</xdr:row>
      <xdr:rowOff>23724</xdr:rowOff>
    </xdr:to>
    <xdr:cxnSp macro="">
      <xdr:nvCxnSpPr>
        <xdr:cNvPr id="293" name="直線コネクタ 292"/>
        <xdr:cNvCxnSpPr/>
      </xdr:nvCxnSpPr>
      <xdr:spPr>
        <a:xfrm>
          <a:off x="9639300" y="6179299"/>
          <a:ext cx="838200" cy="1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9047</xdr:rowOff>
    </xdr:from>
    <xdr:ext cx="534377" cy="259045"/>
    <xdr:sp macro="" textlink="">
      <xdr:nvSpPr>
        <xdr:cNvPr id="294" name="補助費等平均値テキスト"/>
        <xdr:cNvSpPr txBox="1"/>
      </xdr:nvSpPr>
      <xdr:spPr>
        <a:xfrm>
          <a:off x="10528300" y="583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157620</xdr:rowOff>
    </xdr:from>
    <xdr:to>
      <xdr:col>55</xdr:col>
      <xdr:colOff>50800</xdr:colOff>
      <xdr:row>35</xdr:row>
      <xdr:rowOff>87770</xdr:rowOff>
    </xdr:to>
    <xdr:sp macro="" textlink="">
      <xdr:nvSpPr>
        <xdr:cNvPr id="295" name="フローチャート: 判断 294"/>
        <xdr:cNvSpPr/>
      </xdr:nvSpPr>
      <xdr:spPr>
        <a:xfrm>
          <a:off x="10426700" y="598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63538</xdr:rowOff>
    </xdr:from>
    <xdr:to>
      <xdr:col>50</xdr:col>
      <xdr:colOff>114300</xdr:colOff>
      <xdr:row>36</xdr:row>
      <xdr:rowOff>7099</xdr:rowOff>
    </xdr:to>
    <xdr:cxnSp macro="">
      <xdr:nvCxnSpPr>
        <xdr:cNvPr id="296" name="直線コネクタ 295"/>
        <xdr:cNvCxnSpPr/>
      </xdr:nvCxnSpPr>
      <xdr:spPr>
        <a:xfrm>
          <a:off x="8750300" y="5892838"/>
          <a:ext cx="889000" cy="28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34290</xdr:rowOff>
    </xdr:from>
    <xdr:to>
      <xdr:col>50</xdr:col>
      <xdr:colOff>165100</xdr:colOff>
      <xdr:row>35</xdr:row>
      <xdr:rowOff>135890</xdr:rowOff>
    </xdr:to>
    <xdr:sp macro="" textlink="">
      <xdr:nvSpPr>
        <xdr:cNvPr id="297" name="フローチャート: 判断 296"/>
        <xdr:cNvSpPr/>
      </xdr:nvSpPr>
      <xdr:spPr>
        <a:xfrm>
          <a:off x="95885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152417</xdr:rowOff>
    </xdr:from>
    <xdr:ext cx="534377" cy="259045"/>
    <xdr:sp macro="" textlink="">
      <xdr:nvSpPr>
        <xdr:cNvPr id="298" name="テキスト ボックス 297"/>
        <xdr:cNvSpPr txBox="1"/>
      </xdr:nvSpPr>
      <xdr:spPr>
        <a:xfrm>
          <a:off x="9372111" y="58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10973</xdr:rowOff>
    </xdr:from>
    <xdr:to>
      <xdr:col>45</xdr:col>
      <xdr:colOff>177800</xdr:colOff>
      <xdr:row>34</xdr:row>
      <xdr:rowOff>63538</xdr:rowOff>
    </xdr:to>
    <xdr:cxnSp macro="">
      <xdr:nvCxnSpPr>
        <xdr:cNvPr id="299" name="直線コネクタ 298"/>
        <xdr:cNvCxnSpPr/>
      </xdr:nvCxnSpPr>
      <xdr:spPr>
        <a:xfrm>
          <a:off x="7861300" y="5840273"/>
          <a:ext cx="889000" cy="5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45529</xdr:rowOff>
    </xdr:from>
    <xdr:to>
      <xdr:col>46</xdr:col>
      <xdr:colOff>38100</xdr:colOff>
      <xdr:row>35</xdr:row>
      <xdr:rowOff>147129</xdr:rowOff>
    </xdr:to>
    <xdr:sp macro="" textlink="">
      <xdr:nvSpPr>
        <xdr:cNvPr id="300" name="フローチャート: 判断 299"/>
        <xdr:cNvSpPr/>
      </xdr:nvSpPr>
      <xdr:spPr>
        <a:xfrm>
          <a:off x="8699500" y="604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138256</xdr:rowOff>
    </xdr:from>
    <xdr:ext cx="534377" cy="259045"/>
    <xdr:sp macro="" textlink="">
      <xdr:nvSpPr>
        <xdr:cNvPr id="301" name="テキスト ボックス 300"/>
        <xdr:cNvSpPr txBox="1"/>
      </xdr:nvSpPr>
      <xdr:spPr>
        <a:xfrm>
          <a:off x="8483111" y="613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10973</xdr:rowOff>
    </xdr:from>
    <xdr:to>
      <xdr:col>41</xdr:col>
      <xdr:colOff>50800</xdr:colOff>
      <xdr:row>34</xdr:row>
      <xdr:rowOff>126352</xdr:rowOff>
    </xdr:to>
    <xdr:cxnSp macro="">
      <xdr:nvCxnSpPr>
        <xdr:cNvPr id="302" name="直線コネクタ 301"/>
        <xdr:cNvCxnSpPr/>
      </xdr:nvCxnSpPr>
      <xdr:spPr>
        <a:xfrm flipV="1">
          <a:off x="6972300" y="5840273"/>
          <a:ext cx="889000" cy="11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51105</xdr:rowOff>
    </xdr:from>
    <xdr:to>
      <xdr:col>41</xdr:col>
      <xdr:colOff>101600</xdr:colOff>
      <xdr:row>35</xdr:row>
      <xdr:rowOff>152705</xdr:rowOff>
    </xdr:to>
    <xdr:sp macro="" textlink="">
      <xdr:nvSpPr>
        <xdr:cNvPr id="303" name="フローチャート: 判断 302"/>
        <xdr:cNvSpPr/>
      </xdr:nvSpPr>
      <xdr:spPr>
        <a:xfrm>
          <a:off x="78105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143832</xdr:rowOff>
    </xdr:from>
    <xdr:ext cx="534377" cy="259045"/>
    <xdr:sp macro="" textlink="">
      <xdr:nvSpPr>
        <xdr:cNvPr id="304" name="テキスト ボックス 303"/>
        <xdr:cNvSpPr txBox="1"/>
      </xdr:nvSpPr>
      <xdr:spPr>
        <a:xfrm>
          <a:off x="7594111" y="614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46711</xdr:rowOff>
    </xdr:from>
    <xdr:to>
      <xdr:col>36</xdr:col>
      <xdr:colOff>165100</xdr:colOff>
      <xdr:row>35</xdr:row>
      <xdr:rowOff>148311</xdr:rowOff>
    </xdr:to>
    <xdr:sp macro="" textlink="">
      <xdr:nvSpPr>
        <xdr:cNvPr id="305" name="フローチャート: 判断 304"/>
        <xdr:cNvSpPr/>
      </xdr:nvSpPr>
      <xdr:spPr>
        <a:xfrm>
          <a:off x="6921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139438</xdr:rowOff>
    </xdr:from>
    <xdr:ext cx="534377" cy="259045"/>
    <xdr:sp macro="" textlink="">
      <xdr:nvSpPr>
        <xdr:cNvPr id="306" name="テキスト ボックス 305"/>
        <xdr:cNvSpPr txBox="1"/>
      </xdr:nvSpPr>
      <xdr:spPr>
        <a:xfrm>
          <a:off x="6705111" y="61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144374</xdr:rowOff>
    </xdr:from>
    <xdr:to>
      <xdr:col>55</xdr:col>
      <xdr:colOff>50800</xdr:colOff>
      <xdr:row>36</xdr:row>
      <xdr:rowOff>74524</xdr:rowOff>
    </xdr:to>
    <xdr:sp macro="" textlink="">
      <xdr:nvSpPr>
        <xdr:cNvPr id="312" name="楕円 311"/>
        <xdr:cNvSpPr/>
      </xdr:nvSpPr>
      <xdr:spPr>
        <a:xfrm>
          <a:off x="10426700" y="614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122801</xdr:rowOff>
    </xdr:from>
    <xdr:ext cx="534377" cy="259045"/>
    <xdr:sp macro="" textlink="">
      <xdr:nvSpPr>
        <xdr:cNvPr id="313" name="補助費等該当値テキスト"/>
        <xdr:cNvSpPr txBox="1"/>
      </xdr:nvSpPr>
      <xdr:spPr>
        <a:xfrm>
          <a:off x="10528300" y="612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127749</xdr:rowOff>
    </xdr:from>
    <xdr:to>
      <xdr:col>50</xdr:col>
      <xdr:colOff>165100</xdr:colOff>
      <xdr:row>36</xdr:row>
      <xdr:rowOff>57899</xdr:rowOff>
    </xdr:to>
    <xdr:sp macro="" textlink="">
      <xdr:nvSpPr>
        <xdr:cNvPr id="314" name="楕円 313"/>
        <xdr:cNvSpPr/>
      </xdr:nvSpPr>
      <xdr:spPr>
        <a:xfrm>
          <a:off x="9588500" y="612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49026</xdr:rowOff>
    </xdr:from>
    <xdr:ext cx="534377" cy="259045"/>
    <xdr:sp macro="" textlink="">
      <xdr:nvSpPr>
        <xdr:cNvPr id="315" name="テキスト ボックス 314"/>
        <xdr:cNvSpPr txBox="1"/>
      </xdr:nvSpPr>
      <xdr:spPr>
        <a:xfrm>
          <a:off x="9372111" y="622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12738</xdr:rowOff>
    </xdr:from>
    <xdr:to>
      <xdr:col>46</xdr:col>
      <xdr:colOff>38100</xdr:colOff>
      <xdr:row>34</xdr:row>
      <xdr:rowOff>114338</xdr:rowOff>
    </xdr:to>
    <xdr:sp macro="" textlink="">
      <xdr:nvSpPr>
        <xdr:cNvPr id="316" name="楕円 315"/>
        <xdr:cNvSpPr/>
      </xdr:nvSpPr>
      <xdr:spPr>
        <a:xfrm>
          <a:off x="8699500" y="584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130865</xdr:rowOff>
    </xdr:from>
    <xdr:ext cx="534377" cy="259045"/>
    <xdr:sp macro="" textlink="">
      <xdr:nvSpPr>
        <xdr:cNvPr id="317" name="テキスト ボックス 316"/>
        <xdr:cNvSpPr txBox="1"/>
      </xdr:nvSpPr>
      <xdr:spPr>
        <a:xfrm>
          <a:off x="8483111" y="561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131623</xdr:rowOff>
    </xdr:from>
    <xdr:to>
      <xdr:col>41</xdr:col>
      <xdr:colOff>101600</xdr:colOff>
      <xdr:row>34</xdr:row>
      <xdr:rowOff>61773</xdr:rowOff>
    </xdr:to>
    <xdr:sp macro="" textlink="">
      <xdr:nvSpPr>
        <xdr:cNvPr id="318" name="楕円 317"/>
        <xdr:cNvSpPr/>
      </xdr:nvSpPr>
      <xdr:spPr>
        <a:xfrm>
          <a:off x="7810500" y="578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78300</xdr:rowOff>
    </xdr:from>
    <xdr:ext cx="534377" cy="259045"/>
    <xdr:sp macro="" textlink="">
      <xdr:nvSpPr>
        <xdr:cNvPr id="319" name="テキスト ボックス 318"/>
        <xdr:cNvSpPr txBox="1"/>
      </xdr:nvSpPr>
      <xdr:spPr>
        <a:xfrm>
          <a:off x="7594111" y="556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75552</xdr:rowOff>
    </xdr:from>
    <xdr:to>
      <xdr:col>36</xdr:col>
      <xdr:colOff>165100</xdr:colOff>
      <xdr:row>35</xdr:row>
      <xdr:rowOff>5702</xdr:rowOff>
    </xdr:to>
    <xdr:sp macro="" textlink="">
      <xdr:nvSpPr>
        <xdr:cNvPr id="320" name="楕円 319"/>
        <xdr:cNvSpPr/>
      </xdr:nvSpPr>
      <xdr:spPr>
        <a:xfrm>
          <a:off x="6921500" y="590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22229</xdr:rowOff>
    </xdr:from>
    <xdr:ext cx="534377" cy="259045"/>
    <xdr:sp macro="" textlink="">
      <xdr:nvSpPr>
        <xdr:cNvPr id="321" name="テキスト ボックス 320"/>
        <xdr:cNvSpPr txBox="1"/>
      </xdr:nvSpPr>
      <xdr:spPr>
        <a:xfrm>
          <a:off x="6705111" y="568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111285</xdr:rowOff>
    </xdr:from>
    <xdr:to>
      <xdr:col>54</xdr:col>
      <xdr:colOff>189865</xdr:colOff>
      <xdr:row>57</xdr:row>
      <xdr:rowOff>110782</xdr:rowOff>
    </xdr:to>
    <xdr:cxnSp macro="">
      <xdr:nvCxnSpPr>
        <xdr:cNvPr id="341" name="直線コネクタ 340"/>
        <xdr:cNvCxnSpPr/>
      </xdr:nvCxnSpPr>
      <xdr:spPr>
        <a:xfrm flipV="1">
          <a:off x="10475595" y="8683785"/>
          <a:ext cx="1270" cy="1199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114609</xdr:rowOff>
    </xdr:from>
    <xdr:ext cx="534377" cy="259045"/>
    <xdr:sp macro="" textlink="">
      <xdr:nvSpPr>
        <xdr:cNvPr id="342" name="普通建設事業費最小値テキスト"/>
        <xdr:cNvSpPr txBox="1"/>
      </xdr:nvSpPr>
      <xdr:spPr>
        <a:xfrm>
          <a:off x="10528300" y="988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110782</xdr:rowOff>
    </xdr:from>
    <xdr:to>
      <xdr:col>55</xdr:col>
      <xdr:colOff>88900</xdr:colOff>
      <xdr:row>57</xdr:row>
      <xdr:rowOff>110782</xdr:rowOff>
    </xdr:to>
    <xdr:cxnSp macro="">
      <xdr:nvCxnSpPr>
        <xdr:cNvPr id="343" name="直線コネクタ 342"/>
        <xdr:cNvCxnSpPr/>
      </xdr:nvCxnSpPr>
      <xdr:spPr>
        <a:xfrm>
          <a:off x="10388600" y="98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57962</xdr:rowOff>
    </xdr:from>
    <xdr:ext cx="599010" cy="259045"/>
    <xdr:sp macro="" textlink="">
      <xdr:nvSpPr>
        <xdr:cNvPr id="344" name="普通建設事業費最大値テキスト"/>
        <xdr:cNvSpPr txBox="1"/>
      </xdr:nvSpPr>
      <xdr:spPr>
        <a:xfrm>
          <a:off x="10528300" y="845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111285</xdr:rowOff>
    </xdr:from>
    <xdr:to>
      <xdr:col>55</xdr:col>
      <xdr:colOff>88900</xdr:colOff>
      <xdr:row>50</xdr:row>
      <xdr:rowOff>111285</xdr:rowOff>
    </xdr:to>
    <xdr:cxnSp macro="">
      <xdr:nvCxnSpPr>
        <xdr:cNvPr id="345" name="直線コネクタ 344"/>
        <xdr:cNvCxnSpPr/>
      </xdr:nvCxnSpPr>
      <xdr:spPr>
        <a:xfrm>
          <a:off x="10388600" y="868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4066</xdr:rowOff>
    </xdr:from>
    <xdr:to>
      <xdr:col>55</xdr:col>
      <xdr:colOff>0</xdr:colOff>
      <xdr:row>56</xdr:row>
      <xdr:rowOff>74400</xdr:rowOff>
    </xdr:to>
    <xdr:cxnSp macro="">
      <xdr:nvCxnSpPr>
        <xdr:cNvPr id="346" name="直線コネクタ 345"/>
        <xdr:cNvCxnSpPr/>
      </xdr:nvCxnSpPr>
      <xdr:spPr>
        <a:xfrm flipV="1">
          <a:off x="9639300" y="9605266"/>
          <a:ext cx="838200" cy="7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110828</xdr:rowOff>
    </xdr:from>
    <xdr:ext cx="534377" cy="259045"/>
    <xdr:sp macro="" textlink="">
      <xdr:nvSpPr>
        <xdr:cNvPr id="347" name="普通建設事業費平均値テキスト"/>
        <xdr:cNvSpPr txBox="1"/>
      </xdr:nvSpPr>
      <xdr:spPr>
        <a:xfrm>
          <a:off x="10528300" y="9369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87951</xdr:rowOff>
    </xdr:from>
    <xdr:to>
      <xdr:col>55</xdr:col>
      <xdr:colOff>50800</xdr:colOff>
      <xdr:row>56</xdr:row>
      <xdr:rowOff>18101</xdr:rowOff>
    </xdr:to>
    <xdr:sp macro="" textlink="">
      <xdr:nvSpPr>
        <xdr:cNvPr id="348" name="フローチャート: 判断 347"/>
        <xdr:cNvSpPr/>
      </xdr:nvSpPr>
      <xdr:spPr>
        <a:xfrm>
          <a:off x="104267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1294</xdr:rowOff>
    </xdr:from>
    <xdr:to>
      <xdr:col>50</xdr:col>
      <xdr:colOff>114300</xdr:colOff>
      <xdr:row>56</xdr:row>
      <xdr:rowOff>74400</xdr:rowOff>
    </xdr:to>
    <xdr:cxnSp macro="">
      <xdr:nvCxnSpPr>
        <xdr:cNvPr id="349" name="直線コネクタ 348"/>
        <xdr:cNvCxnSpPr/>
      </xdr:nvCxnSpPr>
      <xdr:spPr>
        <a:xfrm>
          <a:off x="8750300" y="9602494"/>
          <a:ext cx="889000" cy="7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93558</xdr:rowOff>
    </xdr:from>
    <xdr:to>
      <xdr:col>50</xdr:col>
      <xdr:colOff>165100</xdr:colOff>
      <xdr:row>56</xdr:row>
      <xdr:rowOff>23708</xdr:rowOff>
    </xdr:to>
    <xdr:sp macro="" textlink="">
      <xdr:nvSpPr>
        <xdr:cNvPr id="350" name="フローチャート: 判断 349"/>
        <xdr:cNvSpPr/>
      </xdr:nvSpPr>
      <xdr:spPr>
        <a:xfrm>
          <a:off x="9588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40235</xdr:rowOff>
    </xdr:from>
    <xdr:ext cx="534377" cy="259045"/>
    <xdr:sp macro="" textlink="">
      <xdr:nvSpPr>
        <xdr:cNvPr id="351" name="テキスト ボックス 350"/>
        <xdr:cNvSpPr txBox="1"/>
      </xdr:nvSpPr>
      <xdr:spPr>
        <a:xfrm>
          <a:off x="9372111" y="929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109793</xdr:rowOff>
    </xdr:from>
    <xdr:to>
      <xdr:col>45</xdr:col>
      <xdr:colOff>177800</xdr:colOff>
      <xdr:row>56</xdr:row>
      <xdr:rowOff>1294</xdr:rowOff>
    </xdr:to>
    <xdr:cxnSp macro="">
      <xdr:nvCxnSpPr>
        <xdr:cNvPr id="352" name="直線コネクタ 351"/>
        <xdr:cNvCxnSpPr/>
      </xdr:nvCxnSpPr>
      <xdr:spPr>
        <a:xfrm>
          <a:off x="7861300" y="9539543"/>
          <a:ext cx="889000" cy="6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85385</xdr:rowOff>
    </xdr:from>
    <xdr:to>
      <xdr:col>46</xdr:col>
      <xdr:colOff>38100</xdr:colOff>
      <xdr:row>56</xdr:row>
      <xdr:rowOff>15535</xdr:rowOff>
    </xdr:to>
    <xdr:sp macro="" textlink="">
      <xdr:nvSpPr>
        <xdr:cNvPr id="353" name="フローチャート: 判断 352"/>
        <xdr:cNvSpPr/>
      </xdr:nvSpPr>
      <xdr:spPr>
        <a:xfrm>
          <a:off x="8699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32062</xdr:rowOff>
    </xdr:from>
    <xdr:ext cx="534377" cy="259045"/>
    <xdr:sp macro="" textlink="">
      <xdr:nvSpPr>
        <xdr:cNvPr id="354" name="テキスト ボックス 353"/>
        <xdr:cNvSpPr txBox="1"/>
      </xdr:nvSpPr>
      <xdr:spPr>
        <a:xfrm>
          <a:off x="8483111" y="92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84168</xdr:rowOff>
    </xdr:from>
    <xdr:to>
      <xdr:col>41</xdr:col>
      <xdr:colOff>50800</xdr:colOff>
      <xdr:row>55</xdr:row>
      <xdr:rowOff>109793</xdr:rowOff>
    </xdr:to>
    <xdr:cxnSp macro="">
      <xdr:nvCxnSpPr>
        <xdr:cNvPr id="355" name="直線コネクタ 354"/>
        <xdr:cNvCxnSpPr/>
      </xdr:nvCxnSpPr>
      <xdr:spPr>
        <a:xfrm>
          <a:off x="6972300" y="9513918"/>
          <a:ext cx="889000" cy="2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104222</xdr:rowOff>
    </xdr:from>
    <xdr:to>
      <xdr:col>41</xdr:col>
      <xdr:colOff>101600</xdr:colOff>
      <xdr:row>56</xdr:row>
      <xdr:rowOff>34372</xdr:rowOff>
    </xdr:to>
    <xdr:sp macro="" textlink="">
      <xdr:nvSpPr>
        <xdr:cNvPr id="356" name="フローチャート: 判断 355"/>
        <xdr:cNvSpPr/>
      </xdr:nvSpPr>
      <xdr:spPr>
        <a:xfrm>
          <a:off x="7810500" y="95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25499</xdr:rowOff>
    </xdr:from>
    <xdr:ext cx="534377" cy="259045"/>
    <xdr:sp macro="" textlink="">
      <xdr:nvSpPr>
        <xdr:cNvPr id="357" name="テキスト ボックス 356"/>
        <xdr:cNvSpPr txBox="1"/>
      </xdr:nvSpPr>
      <xdr:spPr>
        <a:xfrm>
          <a:off x="7594111" y="962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133208</xdr:rowOff>
    </xdr:from>
    <xdr:to>
      <xdr:col>36</xdr:col>
      <xdr:colOff>165100</xdr:colOff>
      <xdr:row>55</xdr:row>
      <xdr:rowOff>63358</xdr:rowOff>
    </xdr:to>
    <xdr:sp macro="" textlink="">
      <xdr:nvSpPr>
        <xdr:cNvPr id="358" name="フローチャート: 判断 357"/>
        <xdr:cNvSpPr/>
      </xdr:nvSpPr>
      <xdr:spPr>
        <a:xfrm>
          <a:off x="6921500" y="939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79885</xdr:rowOff>
    </xdr:from>
    <xdr:ext cx="534377" cy="259045"/>
    <xdr:sp macro="" textlink="">
      <xdr:nvSpPr>
        <xdr:cNvPr id="359" name="テキスト ボックス 358"/>
        <xdr:cNvSpPr txBox="1"/>
      </xdr:nvSpPr>
      <xdr:spPr>
        <a:xfrm>
          <a:off x="6705111" y="916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124716</xdr:rowOff>
    </xdr:from>
    <xdr:to>
      <xdr:col>55</xdr:col>
      <xdr:colOff>50800</xdr:colOff>
      <xdr:row>56</xdr:row>
      <xdr:rowOff>54866</xdr:rowOff>
    </xdr:to>
    <xdr:sp macro="" textlink="">
      <xdr:nvSpPr>
        <xdr:cNvPr id="365" name="楕円 364"/>
        <xdr:cNvSpPr/>
      </xdr:nvSpPr>
      <xdr:spPr>
        <a:xfrm>
          <a:off x="10426700" y="955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103143</xdr:rowOff>
    </xdr:from>
    <xdr:ext cx="534377" cy="259045"/>
    <xdr:sp macro="" textlink="">
      <xdr:nvSpPr>
        <xdr:cNvPr id="366" name="普通建設事業費該当値テキスト"/>
        <xdr:cNvSpPr txBox="1"/>
      </xdr:nvSpPr>
      <xdr:spPr>
        <a:xfrm>
          <a:off x="10528300" y="953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23600</xdr:rowOff>
    </xdr:from>
    <xdr:to>
      <xdr:col>50</xdr:col>
      <xdr:colOff>165100</xdr:colOff>
      <xdr:row>56</xdr:row>
      <xdr:rowOff>125200</xdr:rowOff>
    </xdr:to>
    <xdr:sp macro="" textlink="">
      <xdr:nvSpPr>
        <xdr:cNvPr id="367" name="楕円 366"/>
        <xdr:cNvSpPr/>
      </xdr:nvSpPr>
      <xdr:spPr>
        <a:xfrm>
          <a:off x="9588500" y="962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116327</xdr:rowOff>
    </xdr:from>
    <xdr:ext cx="534377" cy="259045"/>
    <xdr:sp macro="" textlink="">
      <xdr:nvSpPr>
        <xdr:cNvPr id="368" name="テキスト ボックス 367"/>
        <xdr:cNvSpPr txBox="1"/>
      </xdr:nvSpPr>
      <xdr:spPr>
        <a:xfrm>
          <a:off x="9372111" y="971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121944</xdr:rowOff>
    </xdr:from>
    <xdr:to>
      <xdr:col>46</xdr:col>
      <xdr:colOff>38100</xdr:colOff>
      <xdr:row>56</xdr:row>
      <xdr:rowOff>52094</xdr:rowOff>
    </xdr:to>
    <xdr:sp macro="" textlink="">
      <xdr:nvSpPr>
        <xdr:cNvPr id="369" name="楕円 368"/>
        <xdr:cNvSpPr/>
      </xdr:nvSpPr>
      <xdr:spPr>
        <a:xfrm>
          <a:off x="8699500" y="955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43221</xdr:rowOff>
    </xdr:from>
    <xdr:ext cx="534377" cy="259045"/>
    <xdr:sp macro="" textlink="">
      <xdr:nvSpPr>
        <xdr:cNvPr id="370" name="テキスト ボックス 369"/>
        <xdr:cNvSpPr txBox="1"/>
      </xdr:nvSpPr>
      <xdr:spPr>
        <a:xfrm>
          <a:off x="8483111" y="964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58993</xdr:rowOff>
    </xdr:from>
    <xdr:to>
      <xdr:col>41</xdr:col>
      <xdr:colOff>101600</xdr:colOff>
      <xdr:row>55</xdr:row>
      <xdr:rowOff>160593</xdr:rowOff>
    </xdr:to>
    <xdr:sp macro="" textlink="">
      <xdr:nvSpPr>
        <xdr:cNvPr id="371" name="楕円 370"/>
        <xdr:cNvSpPr/>
      </xdr:nvSpPr>
      <xdr:spPr>
        <a:xfrm>
          <a:off x="7810500" y="948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5670</xdr:rowOff>
    </xdr:from>
    <xdr:ext cx="534377" cy="259045"/>
    <xdr:sp macro="" textlink="">
      <xdr:nvSpPr>
        <xdr:cNvPr id="372" name="テキスト ボックス 371"/>
        <xdr:cNvSpPr txBox="1"/>
      </xdr:nvSpPr>
      <xdr:spPr>
        <a:xfrm>
          <a:off x="7594111" y="926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33368</xdr:rowOff>
    </xdr:from>
    <xdr:to>
      <xdr:col>36</xdr:col>
      <xdr:colOff>165100</xdr:colOff>
      <xdr:row>55</xdr:row>
      <xdr:rowOff>134968</xdr:rowOff>
    </xdr:to>
    <xdr:sp macro="" textlink="">
      <xdr:nvSpPr>
        <xdr:cNvPr id="373" name="楕円 372"/>
        <xdr:cNvSpPr/>
      </xdr:nvSpPr>
      <xdr:spPr>
        <a:xfrm>
          <a:off x="6921500" y="946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126095</xdr:rowOff>
    </xdr:from>
    <xdr:ext cx="534377" cy="259045"/>
    <xdr:sp macro="" textlink="">
      <xdr:nvSpPr>
        <xdr:cNvPr id="374" name="テキスト ボックス 373"/>
        <xdr:cNvSpPr txBox="1"/>
      </xdr:nvSpPr>
      <xdr:spPr>
        <a:xfrm>
          <a:off x="6705111" y="955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52133</xdr:rowOff>
    </xdr:from>
    <xdr:to>
      <xdr:col>54</xdr:col>
      <xdr:colOff>189865</xdr:colOff>
      <xdr:row>79</xdr:row>
      <xdr:rowOff>44450</xdr:rowOff>
    </xdr:to>
    <xdr:cxnSp macro="">
      <xdr:nvCxnSpPr>
        <xdr:cNvPr id="398" name="直線コネクタ 397"/>
        <xdr:cNvCxnSpPr/>
      </xdr:nvCxnSpPr>
      <xdr:spPr>
        <a:xfrm flipV="1">
          <a:off x="10475595" y="12053633"/>
          <a:ext cx="1270" cy="1535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170260</xdr:rowOff>
    </xdr:from>
    <xdr:ext cx="599010" cy="259045"/>
    <xdr:sp macro="" textlink="">
      <xdr:nvSpPr>
        <xdr:cNvPr id="401" name="普通建設事業費 （ うち新規整備　）最大値テキスト"/>
        <xdr:cNvSpPr txBox="1"/>
      </xdr:nvSpPr>
      <xdr:spPr>
        <a:xfrm>
          <a:off x="10528300" y="1182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52133</xdr:rowOff>
    </xdr:from>
    <xdr:to>
      <xdr:col>55</xdr:col>
      <xdr:colOff>88900</xdr:colOff>
      <xdr:row>70</xdr:row>
      <xdr:rowOff>52133</xdr:rowOff>
    </xdr:to>
    <xdr:cxnSp macro="">
      <xdr:nvCxnSpPr>
        <xdr:cNvPr id="402" name="直線コネクタ 401"/>
        <xdr:cNvCxnSpPr/>
      </xdr:nvCxnSpPr>
      <xdr:spPr>
        <a:xfrm>
          <a:off x="10388600" y="120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102539</xdr:rowOff>
    </xdr:from>
    <xdr:to>
      <xdr:col>55</xdr:col>
      <xdr:colOff>0</xdr:colOff>
      <xdr:row>78</xdr:row>
      <xdr:rowOff>131026</xdr:rowOff>
    </xdr:to>
    <xdr:cxnSp macro="">
      <xdr:nvCxnSpPr>
        <xdr:cNvPr id="403" name="直線コネクタ 402"/>
        <xdr:cNvCxnSpPr/>
      </xdr:nvCxnSpPr>
      <xdr:spPr>
        <a:xfrm flipV="1">
          <a:off x="9639300" y="13304189"/>
          <a:ext cx="838200" cy="19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100373</xdr:rowOff>
    </xdr:from>
    <xdr:ext cx="534377" cy="259045"/>
    <xdr:sp macro="" textlink="">
      <xdr:nvSpPr>
        <xdr:cNvPr id="404" name="普通建設事業費 （ うち新規整備　）平均値テキスト"/>
        <xdr:cNvSpPr txBox="1"/>
      </xdr:nvSpPr>
      <xdr:spPr>
        <a:xfrm>
          <a:off x="10528300" y="13302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121946</xdr:rowOff>
    </xdr:from>
    <xdr:to>
      <xdr:col>55</xdr:col>
      <xdr:colOff>50800</xdr:colOff>
      <xdr:row>78</xdr:row>
      <xdr:rowOff>52096</xdr:rowOff>
    </xdr:to>
    <xdr:sp macro="" textlink="">
      <xdr:nvSpPr>
        <xdr:cNvPr id="405" name="フローチャート: 判断 404"/>
        <xdr:cNvSpPr/>
      </xdr:nvSpPr>
      <xdr:spPr>
        <a:xfrm>
          <a:off x="104267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142723</xdr:rowOff>
    </xdr:from>
    <xdr:to>
      <xdr:col>50</xdr:col>
      <xdr:colOff>114300</xdr:colOff>
      <xdr:row>78</xdr:row>
      <xdr:rowOff>131026</xdr:rowOff>
    </xdr:to>
    <xdr:cxnSp macro="">
      <xdr:nvCxnSpPr>
        <xdr:cNvPr id="406" name="直線コネクタ 405"/>
        <xdr:cNvCxnSpPr/>
      </xdr:nvCxnSpPr>
      <xdr:spPr>
        <a:xfrm>
          <a:off x="8750300" y="13344373"/>
          <a:ext cx="889000" cy="15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76112</xdr:rowOff>
    </xdr:from>
    <xdr:to>
      <xdr:col>50</xdr:col>
      <xdr:colOff>165100</xdr:colOff>
      <xdr:row>78</xdr:row>
      <xdr:rowOff>6262</xdr:rowOff>
    </xdr:to>
    <xdr:sp macro="" textlink="">
      <xdr:nvSpPr>
        <xdr:cNvPr id="407" name="フローチャート: 判断 406"/>
        <xdr:cNvSpPr/>
      </xdr:nvSpPr>
      <xdr:spPr>
        <a:xfrm>
          <a:off x="9588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22789</xdr:rowOff>
    </xdr:from>
    <xdr:ext cx="534377" cy="259045"/>
    <xdr:sp macro="" textlink="">
      <xdr:nvSpPr>
        <xdr:cNvPr id="408" name="テキスト ボックス 407"/>
        <xdr:cNvSpPr txBox="1"/>
      </xdr:nvSpPr>
      <xdr:spPr>
        <a:xfrm>
          <a:off x="9372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162497</xdr:rowOff>
    </xdr:from>
    <xdr:to>
      <xdr:col>45</xdr:col>
      <xdr:colOff>177800</xdr:colOff>
      <xdr:row>77</xdr:row>
      <xdr:rowOff>142723</xdr:rowOff>
    </xdr:to>
    <xdr:cxnSp macro="">
      <xdr:nvCxnSpPr>
        <xdr:cNvPr id="409" name="直線コネクタ 408"/>
        <xdr:cNvCxnSpPr/>
      </xdr:nvCxnSpPr>
      <xdr:spPr>
        <a:xfrm>
          <a:off x="7861300" y="13192697"/>
          <a:ext cx="889000" cy="15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108610</xdr:rowOff>
    </xdr:from>
    <xdr:to>
      <xdr:col>46</xdr:col>
      <xdr:colOff>38100</xdr:colOff>
      <xdr:row>78</xdr:row>
      <xdr:rowOff>38760</xdr:rowOff>
    </xdr:to>
    <xdr:sp macro="" textlink="">
      <xdr:nvSpPr>
        <xdr:cNvPr id="410" name="フローチャート: 判断 409"/>
        <xdr:cNvSpPr/>
      </xdr:nvSpPr>
      <xdr:spPr>
        <a:xfrm>
          <a:off x="8699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29887</xdr:rowOff>
    </xdr:from>
    <xdr:ext cx="534377" cy="259045"/>
    <xdr:sp macro="" textlink="">
      <xdr:nvSpPr>
        <xdr:cNvPr id="411" name="テキスト ボックス 410"/>
        <xdr:cNvSpPr txBox="1"/>
      </xdr:nvSpPr>
      <xdr:spPr>
        <a:xfrm>
          <a:off x="8483111" y="1340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162497</xdr:rowOff>
    </xdr:from>
    <xdr:to>
      <xdr:col>41</xdr:col>
      <xdr:colOff>50800</xdr:colOff>
      <xdr:row>77</xdr:row>
      <xdr:rowOff>18326</xdr:rowOff>
    </xdr:to>
    <xdr:cxnSp macro="">
      <xdr:nvCxnSpPr>
        <xdr:cNvPr id="412" name="直線コネクタ 411"/>
        <xdr:cNvCxnSpPr/>
      </xdr:nvCxnSpPr>
      <xdr:spPr>
        <a:xfrm flipV="1">
          <a:off x="6972300" y="13192697"/>
          <a:ext cx="889000" cy="2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74016</xdr:rowOff>
    </xdr:from>
    <xdr:to>
      <xdr:col>41</xdr:col>
      <xdr:colOff>101600</xdr:colOff>
      <xdr:row>78</xdr:row>
      <xdr:rowOff>4166</xdr:rowOff>
    </xdr:to>
    <xdr:sp macro="" textlink="">
      <xdr:nvSpPr>
        <xdr:cNvPr id="413" name="フローチャート: 判断 412"/>
        <xdr:cNvSpPr/>
      </xdr:nvSpPr>
      <xdr:spPr>
        <a:xfrm>
          <a:off x="7810500" y="132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166743</xdr:rowOff>
    </xdr:from>
    <xdr:ext cx="534377" cy="259045"/>
    <xdr:sp macro="" textlink="">
      <xdr:nvSpPr>
        <xdr:cNvPr id="414" name="テキスト ボックス 413"/>
        <xdr:cNvSpPr txBox="1"/>
      </xdr:nvSpPr>
      <xdr:spPr>
        <a:xfrm>
          <a:off x="7594111" y="1336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87402</xdr:rowOff>
    </xdr:from>
    <xdr:to>
      <xdr:col>36</xdr:col>
      <xdr:colOff>165100</xdr:colOff>
      <xdr:row>76</xdr:row>
      <xdr:rowOff>17552</xdr:rowOff>
    </xdr:to>
    <xdr:sp macro="" textlink="">
      <xdr:nvSpPr>
        <xdr:cNvPr id="415" name="フローチャート: 判断 414"/>
        <xdr:cNvSpPr/>
      </xdr:nvSpPr>
      <xdr:spPr>
        <a:xfrm>
          <a:off x="6921500" y="1294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34079</xdr:rowOff>
    </xdr:from>
    <xdr:ext cx="534377" cy="259045"/>
    <xdr:sp macro="" textlink="">
      <xdr:nvSpPr>
        <xdr:cNvPr id="416" name="テキスト ボックス 415"/>
        <xdr:cNvSpPr txBox="1"/>
      </xdr:nvSpPr>
      <xdr:spPr>
        <a:xfrm>
          <a:off x="6705111" y="1272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51739</xdr:rowOff>
    </xdr:from>
    <xdr:to>
      <xdr:col>55</xdr:col>
      <xdr:colOff>50800</xdr:colOff>
      <xdr:row>77</xdr:row>
      <xdr:rowOff>153339</xdr:rowOff>
    </xdr:to>
    <xdr:sp macro="" textlink="">
      <xdr:nvSpPr>
        <xdr:cNvPr id="422" name="楕円 421"/>
        <xdr:cNvSpPr/>
      </xdr:nvSpPr>
      <xdr:spPr>
        <a:xfrm>
          <a:off x="10426700" y="1325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74616</xdr:rowOff>
    </xdr:from>
    <xdr:ext cx="534377" cy="259045"/>
    <xdr:sp macro="" textlink="">
      <xdr:nvSpPr>
        <xdr:cNvPr id="423" name="普通建設事業費 （ うち新規整備　）該当値テキスト"/>
        <xdr:cNvSpPr txBox="1"/>
      </xdr:nvSpPr>
      <xdr:spPr>
        <a:xfrm>
          <a:off x="10528300" y="1310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80226</xdr:rowOff>
    </xdr:from>
    <xdr:to>
      <xdr:col>50</xdr:col>
      <xdr:colOff>165100</xdr:colOff>
      <xdr:row>79</xdr:row>
      <xdr:rowOff>10376</xdr:rowOff>
    </xdr:to>
    <xdr:sp macro="" textlink="">
      <xdr:nvSpPr>
        <xdr:cNvPr id="424" name="楕円 423"/>
        <xdr:cNvSpPr/>
      </xdr:nvSpPr>
      <xdr:spPr>
        <a:xfrm>
          <a:off x="9588500" y="1345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1503</xdr:rowOff>
    </xdr:from>
    <xdr:ext cx="469744" cy="259045"/>
    <xdr:sp macro="" textlink="">
      <xdr:nvSpPr>
        <xdr:cNvPr id="425" name="テキスト ボックス 424"/>
        <xdr:cNvSpPr txBox="1"/>
      </xdr:nvSpPr>
      <xdr:spPr>
        <a:xfrm>
          <a:off x="9404428" y="1354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91923</xdr:rowOff>
    </xdr:from>
    <xdr:to>
      <xdr:col>46</xdr:col>
      <xdr:colOff>38100</xdr:colOff>
      <xdr:row>78</xdr:row>
      <xdr:rowOff>22073</xdr:rowOff>
    </xdr:to>
    <xdr:sp macro="" textlink="">
      <xdr:nvSpPr>
        <xdr:cNvPr id="426" name="楕円 425"/>
        <xdr:cNvSpPr/>
      </xdr:nvSpPr>
      <xdr:spPr>
        <a:xfrm>
          <a:off x="8699500" y="1329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38600</xdr:rowOff>
    </xdr:from>
    <xdr:ext cx="534377" cy="259045"/>
    <xdr:sp macro="" textlink="">
      <xdr:nvSpPr>
        <xdr:cNvPr id="427" name="テキスト ボックス 426"/>
        <xdr:cNvSpPr txBox="1"/>
      </xdr:nvSpPr>
      <xdr:spPr>
        <a:xfrm>
          <a:off x="8483111" y="1306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111697</xdr:rowOff>
    </xdr:from>
    <xdr:to>
      <xdr:col>41</xdr:col>
      <xdr:colOff>101600</xdr:colOff>
      <xdr:row>77</xdr:row>
      <xdr:rowOff>41847</xdr:rowOff>
    </xdr:to>
    <xdr:sp macro="" textlink="">
      <xdr:nvSpPr>
        <xdr:cNvPr id="428" name="楕円 427"/>
        <xdr:cNvSpPr/>
      </xdr:nvSpPr>
      <xdr:spPr>
        <a:xfrm>
          <a:off x="7810500" y="1314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58373</xdr:rowOff>
    </xdr:from>
    <xdr:ext cx="534377" cy="259045"/>
    <xdr:sp macro="" textlink="">
      <xdr:nvSpPr>
        <xdr:cNvPr id="429" name="テキスト ボックス 428"/>
        <xdr:cNvSpPr txBox="1"/>
      </xdr:nvSpPr>
      <xdr:spPr>
        <a:xfrm>
          <a:off x="7594111" y="1291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138976</xdr:rowOff>
    </xdr:from>
    <xdr:to>
      <xdr:col>36</xdr:col>
      <xdr:colOff>165100</xdr:colOff>
      <xdr:row>77</xdr:row>
      <xdr:rowOff>69126</xdr:rowOff>
    </xdr:to>
    <xdr:sp macro="" textlink="">
      <xdr:nvSpPr>
        <xdr:cNvPr id="430" name="楕円 429"/>
        <xdr:cNvSpPr/>
      </xdr:nvSpPr>
      <xdr:spPr>
        <a:xfrm>
          <a:off x="6921500" y="1316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60253</xdr:rowOff>
    </xdr:from>
    <xdr:ext cx="534377" cy="259045"/>
    <xdr:sp macro="" textlink="">
      <xdr:nvSpPr>
        <xdr:cNvPr id="431" name="テキスト ボックス 430"/>
        <xdr:cNvSpPr txBox="1"/>
      </xdr:nvSpPr>
      <xdr:spPr>
        <a:xfrm>
          <a:off x="6705111" y="1326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1070</xdr:rowOff>
    </xdr:from>
    <xdr:to>
      <xdr:col>54</xdr:col>
      <xdr:colOff>189865</xdr:colOff>
      <xdr:row>99</xdr:row>
      <xdr:rowOff>49915</xdr:rowOff>
    </xdr:to>
    <xdr:cxnSp macro="">
      <xdr:nvCxnSpPr>
        <xdr:cNvPr id="457" name="直線コネクタ 456"/>
        <xdr:cNvCxnSpPr/>
      </xdr:nvCxnSpPr>
      <xdr:spPr>
        <a:xfrm flipV="1">
          <a:off x="10475595" y="15603020"/>
          <a:ext cx="1270" cy="142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53742</xdr:rowOff>
    </xdr:from>
    <xdr:ext cx="469744" cy="259045"/>
    <xdr:sp macro="" textlink="">
      <xdr:nvSpPr>
        <xdr:cNvPr id="458" name="普通建設事業費 （ うち更新整備　）最小値テキスト"/>
        <xdr:cNvSpPr txBox="1"/>
      </xdr:nvSpPr>
      <xdr:spPr>
        <a:xfrm>
          <a:off x="10528300" y="1702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49915</xdr:rowOff>
    </xdr:from>
    <xdr:to>
      <xdr:col>55</xdr:col>
      <xdr:colOff>88900</xdr:colOff>
      <xdr:row>99</xdr:row>
      <xdr:rowOff>49915</xdr:rowOff>
    </xdr:to>
    <xdr:cxnSp macro="">
      <xdr:nvCxnSpPr>
        <xdr:cNvPr id="459" name="直線コネクタ 458"/>
        <xdr:cNvCxnSpPr/>
      </xdr:nvCxnSpPr>
      <xdr:spPr>
        <a:xfrm>
          <a:off x="10388600" y="1702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119197</xdr:rowOff>
    </xdr:from>
    <xdr:ext cx="599010" cy="259045"/>
    <xdr:sp macro="" textlink="">
      <xdr:nvSpPr>
        <xdr:cNvPr id="460" name="普通建設事業費 （ うち更新整備　）最大値テキスト"/>
        <xdr:cNvSpPr txBox="1"/>
      </xdr:nvSpPr>
      <xdr:spPr>
        <a:xfrm>
          <a:off x="10528300" y="1537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1070</xdr:rowOff>
    </xdr:from>
    <xdr:to>
      <xdr:col>55</xdr:col>
      <xdr:colOff>88900</xdr:colOff>
      <xdr:row>91</xdr:row>
      <xdr:rowOff>1070</xdr:rowOff>
    </xdr:to>
    <xdr:cxnSp macro="">
      <xdr:nvCxnSpPr>
        <xdr:cNvPr id="461" name="直線コネクタ 460"/>
        <xdr:cNvCxnSpPr/>
      </xdr:nvCxnSpPr>
      <xdr:spPr>
        <a:xfrm>
          <a:off x="10388600" y="156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126397</xdr:rowOff>
    </xdr:from>
    <xdr:to>
      <xdr:col>55</xdr:col>
      <xdr:colOff>0</xdr:colOff>
      <xdr:row>97</xdr:row>
      <xdr:rowOff>168514</xdr:rowOff>
    </xdr:to>
    <xdr:cxnSp macro="">
      <xdr:nvCxnSpPr>
        <xdr:cNvPr id="462" name="直線コネクタ 461"/>
        <xdr:cNvCxnSpPr/>
      </xdr:nvCxnSpPr>
      <xdr:spPr>
        <a:xfrm>
          <a:off x="9639300" y="16757047"/>
          <a:ext cx="838200" cy="4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147145</xdr:rowOff>
    </xdr:from>
    <xdr:ext cx="534377" cy="259045"/>
    <xdr:sp macro="" textlink="">
      <xdr:nvSpPr>
        <xdr:cNvPr id="463" name="普通建設事業費 （ うち更新整備　）平均値テキスト"/>
        <xdr:cNvSpPr txBox="1"/>
      </xdr:nvSpPr>
      <xdr:spPr>
        <a:xfrm>
          <a:off x="10528300" y="1643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124268</xdr:rowOff>
    </xdr:from>
    <xdr:to>
      <xdr:col>55</xdr:col>
      <xdr:colOff>50800</xdr:colOff>
      <xdr:row>97</xdr:row>
      <xdr:rowOff>54418</xdr:rowOff>
    </xdr:to>
    <xdr:sp macro="" textlink="">
      <xdr:nvSpPr>
        <xdr:cNvPr id="464" name="フローチャート: 判断 463"/>
        <xdr:cNvSpPr/>
      </xdr:nvSpPr>
      <xdr:spPr>
        <a:xfrm>
          <a:off x="104267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126397</xdr:rowOff>
    </xdr:from>
    <xdr:to>
      <xdr:col>50</xdr:col>
      <xdr:colOff>114300</xdr:colOff>
      <xdr:row>97</xdr:row>
      <xdr:rowOff>152392</xdr:rowOff>
    </xdr:to>
    <xdr:cxnSp macro="">
      <xdr:nvCxnSpPr>
        <xdr:cNvPr id="465" name="直線コネクタ 464"/>
        <xdr:cNvCxnSpPr/>
      </xdr:nvCxnSpPr>
      <xdr:spPr>
        <a:xfrm flipV="1">
          <a:off x="8750300" y="16757047"/>
          <a:ext cx="889000" cy="2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161356</xdr:rowOff>
    </xdr:from>
    <xdr:to>
      <xdr:col>50</xdr:col>
      <xdr:colOff>165100</xdr:colOff>
      <xdr:row>97</xdr:row>
      <xdr:rowOff>91506</xdr:rowOff>
    </xdr:to>
    <xdr:sp macro="" textlink="">
      <xdr:nvSpPr>
        <xdr:cNvPr id="466" name="フローチャート: 判断 465"/>
        <xdr:cNvSpPr/>
      </xdr:nvSpPr>
      <xdr:spPr>
        <a:xfrm>
          <a:off x="9588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108033</xdr:rowOff>
    </xdr:from>
    <xdr:ext cx="534377" cy="259045"/>
    <xdr:sp macro="" textlink="">
      <xdr:nvSpPr>
        <xdr:cNvPr id="467" name="テキスト ボックス 466"/>
        <xdr:cNvSpPr txBox="1"/>
      </xdr:nvSpPr>
      <xdr:spPr>
        <a:xfrm>
          <a:off x="9372111" y="1639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135182</xdr:rowOff>
    </xdr:from>
    <xdr:to>
      <xdr:col>45</xdr:col>
      <xdr:colOff>177800</xdr:colOff>
      <xdr:row>97</xdr:row>
      <xdr:rowOff>152392</xdr:rowOff>
    </xdr:to>
    <xdr:cxnSp macro="">
      <xdr:nvCxnSpPr>
        <xdr:cNvPr id="468" name="直線コネクタ 467"/>
        <xdr:cNvCxnSpPr/>
      </xdr:nvCxnSpPr>
      <xdr:spPr>
        <a:xfrm>
          <a:off x="7861300" y="16765832"/>
          <a:ext cx="889000" cy="1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138712</xdr:rowOff>
    </xdr:from>
    <xdr:to>
      <xdr:col>46</xdr:col>
      <xdr:colOff>38100</xdr:colOff>
      <xdr:row>97</xdr:row>
      <xdr:rowOff>68862</xdr:rowOff>
    </xdr:to>
    <xdr:sp macro="" textlink="">
      <xdr:nvSpPr>
        <xdr:cNvPr id="469" name="フローチャート: 判断 468"/>
        <xdr:cNvSpPr/>
      </xdr:nvSpPr>
      <xdr:spPr>
        <a:xfrm>
          <a:off x="8699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85389</xdr:rowOff>
    </xdr:from>
    <xdr:ext cx="534377" cy="259045"/>
    <xdr:sp macro="" textlink="">
      <xdr:nvSpPr>
        <xdr:cNvPr id="470" name="テキスト ボックス 469"/>
        <xdr:cNvSpPr txBox="1"/>
      </xdr:nvSpPr>
      <xdr:spPr>
        <a:xfrm>
          <a:off x="8483111" y="1637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10629</xdr:rowOff>
    </xdr:from>
    <xdr:to>
      <xdr:col>41</xdr:col>
      <xdr:colOff>50800</xdr:colOff>
      <xdr:row>97</xdr:row>
      <xdr:rowOff>135182</xdr:rowOff>
    </xdr:to>
    <xdr:cxnSp macro="">
      <xdr:nvCxnSpPr>
        <xdr:cNvPr id="471" name="直線コネクタ 470"/>
        <xdr:cNvCxnSpPr/>
      </xdr:nvCxnSpPr>
      <xdr:spPr>
        <a:xfrm>
          <a:off x="6972300" y="16641279"/>
          <a:ext cx="889000" cy="12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11579</xdr:rowOff>
    </xdr:from>
    <xdr:to>
      <xdr:col>41</xdr:col>
      <xdr:colOff>101600</xdr:colOff>
      <xdr:row>97</xdr:row>
      <xdr:rowOff>113179</xdr:rowOff>
    </xdr:to>
    <xdr:sp macro="" textlink="">
      <xdr:nvSpPr>
        <xdr:cNvPr id="472" name="フローチャート: 判断 471"/>
        <xdr:cNvSpPr/>
      </xdr:nvSpPr>
      <xdr:spPr>
        <a:xfrm>
          <a:off x="7810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129706</xdr:rowOff>
    </xdr:from>
    <xdr:ext cx="534377" cy="259045"/>
    <xdr:sp macro="" textlink="">
      <xdr:nvSpPr>
        <xdr:cNvPr id="473" name="テキスト ボックス 472"/>
        <xdr:cNvSpPr txBox="1"/>
      </xdr:nvSpPr>
      <xdr:spPr>
        <a:xfrm>
          <a:off x="7594111" y="164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94931</xdr:rowOff>
    </xdr:from>
    <xdr:to>
      <xdr:col>36</xdr:col>
      <xdr:colOff>165100</xdr:colOff>
      <xdr:row>98</xdr:row>
      <xdr:rowOff>25081</xdr:rowOff>
    </xdr:to>
    <xdr:sp macro="" textlink="">
      <xdr:nvSpPr>
        <xdr:cNvPr id="474" name="フローチャート: 判断 473"/>
        <xdr:cNvSpPr/>
      </xdr:nvSpPr>
      <xdr:spPr>
        <a:xfrm>
          <a:off x="6921500" y="1672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16208</xdr:rowOff>
    </xdr:from>
    <xdr:ext cx="534377" cy="259045"/>
    <xdr:sp macro="" textlink="">
      <xdr:nvSpPr>
        <xdr:cNvPr id="475" name="テキスト ボックス 474"/>
        <xdr:cNvSpPr txBox="1"/>
      </xdr:nvSpPr>
      <xdr:spPr>
        <a:xfrm>
          <a:off x="6705111" y="1681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117714</xdr:rowOff>
    </xdr:from>
    <xdr:to>
      <xdr:col>55</xdr:col>
      <xdr:colOff>50800</xdr:colOff>
      <xdr:row>98</xdr:row>
      <xdr:rowOff>47864</xdr:rowOff>
    </xdr:to>
    <xdr:sp macro="" textlink="">
      <xdr:nvSpPr>
        <xdr:cNvPr id="481" name="楕円 480"/>
        <xdr:cNvSpPr/>
      </xdr:nvSpPr>
      <xdr:spPr>
        <a:xfrm>
          <a:off x="10426700" y="1674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96141</xdr:rowOff>
    </xdr:from>
    <xdr:ext cx="534377" cy="259045"/>
    <xdr:sp macro="" textlink="">
      <xdr:nvSpPr>
        <xdr:cNvPr id="482" name="普通建設事業費 （ うち更新整備　）該当値テキスト"/>
        <xdr:cNvSpPr txBox="1"/>
      </xdr:nvSpPr>
      <xdr:spPr>
        <a:xfrm>
          <a:off x="10528300" y="1672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75597</xdr:rowOff>
    </xdr:from>
    <xdr:to>
      <xdr:col>50</xdr:col>
      <xdr:colOff>165100</xdr:colOff>
      <xdr:row>98</xdr:row>
      <xdr:rowOff>5747</xdr:rowOff>
    </xdr:to>
    <xdr:sp macro="" textlink="">
      <xdr:nvSpPr>
        <xdr:cNvPr id="483" name="楕円 482"/>
        <xdr:cNvSpPr/>
      </xdr:nvSpPr>
      <xdr:spPr>
        <a:xfrm>
          <a:off x="9588500" y="1670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168324</xdr:rowOff>
    </xdr:from>
    <xdr:ext cx="534377" cy="259045"/>
    <xdr:sp macro="" textlink="">
      <xdr:nvSpPr>
        <xdr:cNvPr id="484" name="テキスト ボックス 483"/>
        <xdr:cNvSpPr txBox="1"/>
      </xdr:nvSpPr>
      <xdr:spPr>
        <a:xfrm>
          <a:off x="9372111" y="1679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101592</xdr:rowOff>
    </xdr:from>
    <xdr:to>
      <xdr:col>46</xdr:col>
      <xdr:colOff>38100</xdr:colOff>
      <xdr:row>98</xdr:row>
      <xdr:rowOff>31742</xdr:rowOff>
    </xdr:to>
    <xdr:sp macro="" textlink="">
      <xdr:nvSpPr>
        <xdr:cNvPr id="485" name="楕円 484"/>
        <xdr:cNvSpPr/>
      </xdr:nvSpPr>
      <xdr:spPr>
        <a:xfrm>
          <a:off x="8699500" y="1673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22869</xdr:rowOff>
    </xdr:from>
    <xdr:ext cx="534377" cy="259045"/>
    <xdr:sp macro="" textlink="">
      <xdr:nvSpPr>
        <xdr:cNvPr id="486" name="テキスト ボックス 485"/>
        <xdr:cNvSpPr txBox="1"/>
      </xdr:nvSpPr>
      <xdr:spPr>
        <a:xfrm>
          <a:off x="8483111" y="1682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84382</xdr:rowOff>
    </xdr:from>
    <xdr:to>
      <xdr:col>41</xdr:col>
      <xdr:colOff>101600</xdr:colOff>
      <xdr:row>98</xdr:row>
      <xdr:rowOff>14532</xdr:rowOff>
    </xdr:to>
    <xdr:sp macro="" textlink="">
      <xdr:nvSpPr>
        <xdr:cNvPr id="487" name="楕円 486"/>
        <xdr:cNvSpPr/>
      </xdr:nvSpPr>
      <xdr:spPr>
        <a:xfrm>
          <a:off x="7810500" y="167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5659</xdr:rowOff>
    </xdr:from>
    <xdr:ext cx="534377" cy="259045"/>
    <xdr:sp macro="" textlink="">
      <xdr:nvSpPr>
        <xdr:cNvPr id="488" name="テキスト ボックス 487"/>
        <xdr:cNvSpPr txBox="1"/>
      </xdr:nvSpPr>
      <xdr:spPr>
        <a:xfrm>
          <a:off x="7594111" y="1680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131279</xdr:rowOff>
    </xdr:from>
    <xdr:to>
      <xdr:col>36</xdr:col>
      <xdr:colOff>165100</xdr:colOff>
      <xdr:row>97</xdr:row>
      <xdr:rowOff>61429</xdr:rowOff>
    </xdr:to>
    <xdr:sp macro="" textlink="">
      <xdr:nvSpPr>
        <xdr:cNvPr id="489" name="楕円 488"/>
        <xdr:cNvSpPr/>
      </xdr:nvSpPr>
      <xdr:spPr>
        <a:xfrm>
          <a:off x="6921500" y="1659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77956</xdr:rowOff>
    </xdr:from>
    <xdr:ext cx="534377" cy="259045"/>
    <xdr:sp macro="" textlink="">
      <xdr:nvSpPr>
        <xdr:cNvPr id="490" name="テキスト ボックス 489"/>
        <xdr:cNvSpPr txBox="1"/>
      </xdr:nvSpPr>
      <xdr:spPr>
        <a:xfrm>
          <a:off x="6705111" y="1636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104245</xdr:rowOff>
    </xdr:from>
    <xdr:to>
      <xdr:col>85</xdr:col>
      <xdr:colOff>126364</xdr:colOff>
      <xdr:row>39</xdr:row>
      <xdr:rowOff>98878</xdr:rowOff>
    </xdr:to>
    <xdr:cxnSp macro="">
      <xdr:nvCxnSpPr>
        <xdr:cNvPr id="516" name="直線コネクタ 515"/>
        <xdr:cNvCxnSpPr/>
      </xdr:nvCxnSpPr>
      <xdr:spPr>
        <a:xfrm flipV="1">
          <a:off x="16317595" y="5247745"/>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50922</xdr:rowOff>
    </xdr:from>
    <xdr:ext cx="599010" cy="259045"/>
    <xdr:sp macro="" textlink="">
      <xdr:nvSpPr>
        <xdr:cNvPr id="519" name="災害復旧事業費最大値テキスト"/>
        <xdr:cNvSpPr txBox="1"/>
      </xdr:nvSpPr>
      <xdr:spPr>
        <a:xfrm>
          <a:off x="16370300" y="502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104245</xdr:rowOff>
    </xdr:from>
    <xdr:to>
      <xdr:col>86</xdr:col>
      <xdr:colOff>25400</xdr:colOff>
      <xdr:row>30</xdr:row>
      <xdr:rowOff>104245</xdr:rowOff>
    </xdr:to>
    <xdr:cxnSp macro="">
      <xdr:nvCxnSpPr>
        <xdr:cNvPr id="520" name="直線コネクタ 519"/>
        <xdr:cNvCxnSpPr/>
      </xdr:nvCxnSpPr>
      <xdr:spPr>
        <a:xfrm>
          <a:off x="16230600" y="52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1" name="直線コネクタ 520"/>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157943</xdr:rowOff>
    </xdr:from>
    <xdr:ext cx="469744" cy="259045"/>
    <xdr:sp macro="" textlink="">
      <xdr:nvSpPr>
        <xdr:cNvPr id="522" name="災害復旧事業費平均値テキスト"/>
        <xdr:cNvSpPr txBox="1"/>
      </xdr:nvSpPr>
      <xdr:spPr>
        <a:xfrm>
          <a:off x="16370300" y="6501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135066</xdr:rowOff>
    </xdr:from>
    <xdr:to>
      <xdr:col>85</xdr:col>
      <xdr:colOff>177800</xdr:colOff>
      <xdr:row>39</xdr:row>
      <xdr:rowOff>65216</xdr:rowOff>
    </xdr:to>
    <xdr:sp macro="" textlink="">
      <xdr:nvSpPr>
        <xdr:cNvPr id="523" name="フローチャート: 判断 522"/>
        <xdr:cNvSpPr/>
      </xdr:nvSpPr>
      <xdr:spPr>
        <a:xfrm>
          <a:off x="16268700" y="665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4" name="直線コネクタ 523"/>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155433</xdr:rowOff>
    </xdr:from>
    <xdr:to>
      <xdr:col>81</xdr:col>
      <xdr:colOff>101600</xdr:colOff>
      <xdr:row>39</xdr:row>
      <xdr:rowOff>85583</xdr:rowOff>
    </xdr:to>
    <xdr:sp macro="" textlink="">
      <xdr:nvSpPr>
        <xdr:cNvPr id="525" name="フローチャート: 判断 524"/>
        <xdr:cNvSpPr/>
      </xdr:nvSpPr>
      <xdr:spPr>
        <a:xfrm>
          <a:off x="15430500" y="667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102111</xdr:rowOff>
    </xdr:from>
    <xdr:ext cx="469744" cy="259045"/>
    <xdr:sp macro="" textlink="">
      <xdr:nvSpPr>
        <xdr:cNvPr id="526" name="テキスト ボックス 525"/>
        <xdr:cNvSpPr txBox="1"/>
      </xdr:nvSpPr>
      <xdr:spPr>
        <a:xfrm>
          <a:off x="15246428" y="644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7" name="直線コネクタ 526"/>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7921</xdr:rowOff>
    </xdr:from>
    <xdr:to>
      <xdr:col>76</xdr:col>
      <xdr:colOff>165100</xdr:colOff>
      <xdr:row>39</xdr:row>
      <xdr:rowOff>109521</xdr:rowOff>
    </xdr:to>
    <xdr:sp macro="" textlink="">
      <xdr:nvSpPr>
        <xdr:cNvPr id="528" name="フローチャート: 判断 527"/>
        <xdr:cNvSpPr/>
      </xdr:nvSpPr>
      <xdr:spPr>
        <a:xfrm>
          <a:off x="14541500" y="6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126048</xdr:rowOff>
    </xdr:from>
    <xdr:ext cx="469744" cy="259045"/>
    <xdr:sp macro="" textlink="">
      <xdr:nvSpPr>
        <xdr:cNvPr id="529" name="テキスト ボックス 528"/>
        <xdr:cNvSpPr txBox="1"/>
      </xdr:nvSpPr>
      <xdr:spPr>
        <a:xfrm>
          <a:off x="14357428" y="646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0" name="直線コネクタ 529"/>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20603</xdr:rowOff>
    </xdr:from>
    <xdr:to>
      <xdr:col>72</xdr:col>
      <xdr:colOff>38100</xdr:colOff>
      <xdr:row>39</xdr:row>
      <xdr:rowOff>122203</xdr:rowOff>
    </xdr:to>
    <xdr:sp macro="" textlink="">
      <xdr:nvSpPr>
        <xdr:cNvPr id="531" name="フローチャート: 判断 530"/>
        <xdr:cNvSpPr/>
      </xdr:nvSpPr>
      <xdr:spPr>
        <a:xfrm>
          <a:off x="13652500" y="670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138730</xdr:rowOff>
    </xdr:from>
    <xdr:ext cx="469744" cy="259045"/>
    <xdr:sp macro="" textlink="">
      <xdr:nvSpPr>
        <xdr:cNvPr id="532" name="テキスト ボックス 531"/>
        <xdr:cNvSpPr txBox="1"/>
      </xdr:nvSpPr>
      <xdr:spPr>
        <a:xfrm>
          <a:off x="13468428" y="648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152516</xdr:rowOff>
    </xdr:from>
    <xdr:to>
      <xdr:col>67</xdr:col>
      <xdr:colOff>101600</xdr:colOff>
      <xdr:row>39</xdr:row>
      <xdr:rowOff>82666</xdr:rowOff>
    </xdr:to>
    <xdr:sp macro="" textlink="">
      <xdr:nvSpPr>
        <xdr:cNvPr id="533" name="フローチャート: 判断 532"/>
        <xdr:cNvSpPr/>
      </xdr:nvSpPr>
      <xdr:spPr>
        <a:xfrm>
          <a:off x="12763500" y="666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99193</xdr:rowOff>
    </xdr:from>
    <xdr:ext cx="469744" cy="259045"/>
    <xdr:sp macro="" textlink="">
      <xdr:nvSpPr>
        <xdr:cNvPr id="534" name="テキスト ボックス 533"/>
        <xdr:cNvSpPr txBox="1"/>
      </xdr:nvSpPr>
      <xdr:spPr>
        <a:xfrm>
          <a:off x="12579428" y="64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0" name="楕円 53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1"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2" name="楕円 54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3" name="テキスト ボックス 542"/>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4" name="楕円 54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5" name="テキスト ボックス 544"/>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6" name="楕円 54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7" name="テキスト ボックス 546"/>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8" name="楕円 54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9" name="テキスト ボックス 548"/>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67119</xdr:rowOff>
    </xdr:from>
    <xdr:to>
      <xdr:col>85</xdr:col>
      <xdr:colOff>126364</xdr:colOff>
      <xdr:row>77</xdr:row>
      <xdr:rowOff>169063</xdr:rowOff>
    </xdr:to>
    <xdr:cxnSp macro="">
      <xdr:nvCxnSpPr>
        <xdr:cNvPr id="622" name="直線コネクタ 621"/>
        <xdr:cNvCxnSpPr/>
      </xdr:nvCxnSpPr>
      <xdr:spPr>
        <a:xfrm flipV="1">
          <a:off x="16317595" y="12068619"/>
          <a:ext cx="1269" cy="130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xdr:rowOff>
    </xdr:from>
    <xdr:ext cx="534377" cy="259045"/>
    <xdr:sp macro="" textlink="">
      <xdr:nvSpPr>
        <xdr:cNvPr id="623" name="公債費最小値テキスト"/>
        <xdr:cNvSpPr txBox="1"/>
      </xdr:nvSpPr>
      <xdr:spPr>
        <a:xfrm>
          <a:off x="16370300" y="1337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169063</xdr:rowOff>
    </xdr:from>
    <xdr:to>
      <xdr:col>86</xdr:col>
      <xdr:colOff>25400</xdr:colOff>
      <xdr:row>77</xdr:row>
      <xdr:rowOff>169063</xdr:rowOff>
    </xdr:to>
    <xdr:cxnSp macro="">
      <xdr:nvCxnSpPr>
        <xdr:cNvPr id="624" name="直線コネクタ 623"/>
        <xdr:cNvCxnSpPr/>
      </xdr:nvCxnSpPr>
      <xdr:spPr>
        <a:xfrm>
          <a:off x="16230600" y="1337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13796</xdr:rowOff>
    </xdr:from>
    <xdr:ext cx="599010" cy="259045"/>
    <xdr:sp macro="" textlink="">
      <xdr:nvSpPr>
        <xdr:cNvPr id="625" name="公債費最大値テキスト"/>
        <xdr:cNvSpPr txBox="1"/>
      </xdr:nvSpPr>
      <xdr:spPr>
        <a:xfrm>
          <a:off x="16370300" y="118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67119</xdr:rowOff>
    </xdr:from>
    <xdr:to>
      <xdr:col>86</xdr:col>
      <xdr:colOff>25400</xdr:colOff>
      <xdr:row>70</xdr:row>
      <xdr:rowOff>67119</xdr:rowOff>
    </xdr:to>
    <xdr:cxnSp macro="">
      <xdr:nvCxnSpPr>
        <xdr:cNvPr id="626" name="直線コネクタ 625"/>
        <xdr:cNvCxnSpPr/>
      </xdr:nvCxnSpPr>
      <xdr:spPr>
        <a:xfrm>
          <a:off x="16230600" y="1206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78536</xdr:rowOff>
    </xdr:from>
    <xdr:to>
      <xdr:col>85</xdr:col>
      <xdr:colOff>127000</xdr:colOff>
      <xdr:row>76</xdr:row>
      <xdr:rowOff>104470</xdr:rowOff>
    </xdr:to>
    <xdr:cxnSp macro="">
      <xdr:nvCxnSpPr>
        <xdr:cNvPr id="627" name="直線コネクタ 626"/>
        <xdr:cNvCxnSpPr/>
      </xdr:nvCxnSpPr>
      <xdr:spPr>
        <a:xfrm>
          <a:off x="15481300" y="13108736"/>
          <a:ext cx="838200" cy="2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9517</xdr:rowOff>
    </xdr:from>
    <xdr:ext cx="534377" cy="259045"/>
    <xdr:sp macro="" textlink="">
      <xdr:nvSpPr>
        <xdr:cNvPr id="628" name="公債費平均値テキスト"/>
        <xdr:cNvSpPr txBox="1"/>
      </xdr:nvSpPr>
      <xdr:spPr>
        <a:xfrm>
          <a:off x="16370300" y="12696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158090</xdr:rowOff>
    </xdr:from>
    <xdr:to>
      <xdr:col>85</xdr:col>
      <xdr:colOff>177800</xdr:colOff>
      <xdr:row>75</xdr:row>
      <xdr:rowOff>88240</xdr:rowOff>
    </xdr:to>
    <xdr:sp macro="" textlink="">
      <xdr:nvSpPr>
        <xdr:cNvPr id="629" name="フローチャート: 判断 628"/>
        <xdr:cNvSpPr/>
      </xdr:nvSpPr>
      <xdr:spPr>
        <a:xfrm>
          <a:off x="162687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78536</xdr:rowOff>
    </xdr:from>
    <xdr:to>
      <xdr:col>81</xdr:col>
      <xdr:colOff>50800</xdr:colOff>
      <xdr:row>76</xdr:row>
      <xdr:rowOff>97867</xdr:rowOff>
    </xdr:to>
    <xdr:cxnSp macro="">
      <xdr:nvCxnSpPr>
        <xdr:cNvPr id="630" name="直線コネクタ 629"/>
        <xdr:cNvCxnSpPr/>
      </xdr:nvCxnSpPr>
      <xdr:spPr>
        <a:xfrm flipV="1">
          <a:off x="14592300" y="13108736"/>
          <a:ext cx="889000" cy="1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162344</xdr:rowOff>
    </xdr:from>
    <xdr:to>
      <xdr:col>81</xdr:col>
      <xdr:colOff>101600</xdr:colOff>
      <xdr:row>75</xdr:row>
      <xdr:rowOff>92494</xdr:rowOff>
    </xdr:to>
    <xdr:sp macro="" textlink="">
      <xdr:nvSpPr>
        <xdr:cNvPr id="631" name="フローチャート: 判断 630"/>
        <xdr:cNvSpPr/>
      </xdr:nvSpPr>
      <xdr:spPr>
        <a:xfrm>
          <a:off x="15430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109021</xdr:rowOff>
    </xdr:from>
    <xdr:ext cx="534377" cy="259045"/>
    <xdr:sp macro="" textlink="">
      <xdr:nvSpPr>
        <xdr:cNvPr id="632" name="テキスト ボックス 631"/>
        <xdr:cNvSpPr txBox="1"/>
      </xdr:nvSpPr>
      <xdr:spPr>
        <a:xfrm>
          <a:off x="15214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97867</xdr:rowOff>
    </xdr:from>
    <xdr:to>
      <xdr:col>76</xdr:col>
      <xdr:colOff>114300</xdr:colOff>
      <xdr:row>76</xdr:row>
      <xdr:rowOff>114415</xdr:rowOff>
    </xdr:to>
    <xdr:cxnSp macro="">
      <xdr:nvCxnSpPr>
        <xdr:cNvPr id="633" name="直線コネクタ 632"/>
        <xdr:cNvCxnSpPr/>
      </xdr:nvCxnSpPr>
      <xdr:spPr>
        <a:xfrm flipV="1">
          <a:off x="13703300" y="13128067"/>
          <a:ext cx="889000" cy="1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149860</xdr:rowOff>
    </xdr:from>
    <xdr:to>
      <xdr:col>76</xdr:col>
      <xdr:colOff>165100</xdr:colOff>
      <xdr:row>75</xdr:row>
      <xdr:rowOff>80010</xdr:rowOff>
    </xdr:to>
    <xdr:sp macro="" textlink="">
      <xdr:nvSpPr>
        <xdr:cNvPr id="634" name="フローチャート: 判断 633"/>
        <xdr:cNvSpPr/>
      </xdr:nvSpPr>
      <xdr:spPr>
        <a:xfrm>
          <a:off x="14541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96537</xdr:rowOff>
    </xdr:from>
    <xdr:ext cx="534377" cy="259045"/>
    <xdr:sp macro="" textlink="">
      <xdr:nvSpPr>
        <xdr:cNvPr id="635" name="テキスト ボックス 634"/>
        <xdr:cNvSpPr txBox="1"/>
      </xdr:nvSpPr>
      <xdr:spPr>
        <a:xfrm>
          <a:off x="14325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67438</xdr:rowOff>
    </xdr:from>
    <xdr:to>
      <xdr:col>71</xdr:col>
      <xdr:colOff>177800</xdr:colOff>
      <xdr:row>76</xdr:row>
      <xdr:rowOff>114415</xdr:rowOff>
    </xdr:to>
    <xdr:cxnSp macro="">
      <xdr:nvCxnSpPr>
        <xdr:cNvPr id="636" name="直線コネクタ 635"/>
        <xdr:cNvCxnSpPr/>
      </xdr:nvCxnSpPr>
      <xdr:spPr>
        <a:xfrm>
          <a:off x="12814300" y="13097638"/>
          <a:ext cx="889000" cy="4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147434</xdr:rowOff>
    </xdr:from>
    <xdr:to>
      <xdr:col>72</xdr:col>
      <xdr:colOff>38100</xdr:colOff>
      <xdr:row>75</xdr:row>
      <xdr:rowOff>77584</xdr:rowOff>
    </xdr:to>
    <xdr:sp macro="" textlink="">
      <xdr:nvSpPr>
        <xdr:cNvPr id="637" name="フローチャート: 判断 636"/>
        <xdr:cNvSpPr/>
      </xdr:nvSpPr>
      <xdr:spPr>
        <a:xfrm>
          <a:off x="13652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94111</xdr:rowOff>
    </xdr:from>
    <xdr:ext cx="534377" cy="259045"/>
    <xdr:sp macro="" textlink="">
      <xdr:nvSpPr>
        <xdr:cNvPr id="638" name="テキスト ボックス 637"/>
        <xdr:cNvSpPr txBox="1"/>
      </xdr:nvSpPr>
      <xdr:spPr>
        <a:xfrm>
          <a:off x="13436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14377</xdr:rowOff>
    </xdr:from>
    <xdr:to>
      <xdr:col>67</xdr:col>
      <xdr:colOff>101600</xdr:colOff>
      <xdr:row>75</xdr:row>
      <xdr:rowOff>115977</xdr:rowOff>
    </xdr:to>
    <xdr:sp macro="" textlink="">
      <xdr:nvSpPr>
        <xdr:cNvPr id="639" name="フローチャート: 判断 638"/>
        <xdr:cNvSpPr/>
      </xdr:nvSpPr>
      <xdr:spPr>
        <a:xfrm>
          <a:off x="12763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132504</xdr:rowOff>
    </xdr:from>
    <xdr:ext cx="534377" cy="259045"/>
    <xdr:sp macro="" textlink="">
      <xdr:nvSpPr>
        <xdr:cNvPr id="640" name="テキスト ボックス 639"/>
        <xdr:cNvSpPr txBox="1"/>
      </xdr:nvSpPr>
      <xdr:spPr>
        <a:xfrm>
          <a:off x="12547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53670</xdr:rowOff>
    </xdr:from>
    <xdr:to>
      <xdr:col>85</xdr:col>
      <xdr:colOff>177800</xdr:colOff>
      <xdr:row>76</xdr:row>
      <xdr:rowOff>155270</xdr:rowOff>
    </xdr:to>
    <xdr:sp macro="" textlink="">
      <xdr:nvSpPr>
        <xdr:cNvPr id="646" name="楕円 645"/>
        <xdr:cNvSpPr/>
      </xdr:nvSpPr>
      <xdr:spPr>
        <a:xfrm>
          <a:off x="16268700" y="1308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32097</xdr:rowOff>
    </xdr:from>
    <xdr:ext cx="534377" cy="259045"/>
    <xdr:sp macro="" textlink="">
      <xdr:nvSpPr>
        <xdr:cNvPr id="647" name="公債費該当値テキスト"/>
        <xdr:cNvSpPr txBox="1"/>
      </xdr:nvSpPr>
      <xdr:spPr>
        <a:xfrm>
          <a:off x="16370300" y="1306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27736</xdr:rowOff>
    </xdr:from>
    <xdr:to>
      <xdr:col>81</xdr:col>
      <xdr:colOff>101600</xdr:colOff>
      <xdr:row>76</xdr:row>
      <xdr:rowOff>129336</xdr:rowOff>
    </xdr:to>
    <xdr:sp macro="" textlink="">
      <xdr:nvSpPr>
        <xdr:cNvPr id="648" name="楕円 647"/>
        <xdr:cNvSpPr/>
      </xdr:nvSpPr>
      <xdr:spPr>
        <a:xfrm>
          <a:off x="15430500" y="1305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120463</xdr:rowOff>
    </xdr:from>
    <xdr:ext cx="534377" cy="259045"/>
    <xdr:sp macro="" textlink="">
      <xdr:nvSpPr>
        <xdr:cNvPr id="649" name="テキスト ボックス 648"/>
        <xdr:cNvSpPr txBox="1"/>
      </xdr:nvSpPr>
      <xdr:spPr>
        <a:xfrm>
          <a:off x="15214111" y="1315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47067</xdr:rowOff>
    </xdr:from>
    <xdr:to>
      <xdr:col>76</xdr:col>
      <xdr:colOff>165100</xdr:colOff>
      <xdr:row>76</xdr:row>
      <xdr:rowOff>148667</xdr:rowOff>
    </xdr:to>
    <xdr:sp macro="" textlink="">
      <xdr:nvSpPr>
        <xdr:cNvPr id="650" name="楕円 649"/>
        <xdr:cNvSpPr/>
      </xdr:nvSpPr>
      <xdr:spPr>
        <a:xfrm>
          <a:off x="14541500" y="1307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139794</xdr:rowOff>
    </xdr:from>
    <xdr:ext cx="534377" cy="259045"/>
    <xdr:sp macro="" textlink="">
      <xdr:nvSpPr>
        <xdr:cNvPr id="651" name="テキスト ボックス 650"/>
        <xdr:cNvSpPr txBox="1"/>
      </xdr:nvSpPr>
      <xdr:spPr>
        <a:xfrm>
          <a:off x="14325111" y="1316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63615</xdr:rowOff>
    </xdr:from>
    <xdr:to>
      <xdr:col>72</xdr:col>
      <xdr:colOff>38100</xdr:colOff>
      <xdr:row>76</xdr:row>
      <xdr:rowOff>165215</xdr:rowOff>
    </xdr:to>
    <xdr:sp macro="" textlink="">
      <xdr:nvSpPr>
        <xdr:cNvPr id="652" name="楕円 651"/>
        <xdr:cNvSpPr/>
      </xdr:nvSpPr>
      <xdr:spPr>
        <a:xfrm>
          <a:off x="13652500" y="130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156342</xdr:rowOff>
    </xdr:from>
    <xdr:ext cx="534377" cy="259045"/>
    <xdr:sp macro="" textlink="">
      <xdr:nvSpPr>
        <xdr:cNvPr id="653" name="テキスト ボックス 652"/>
        <xdr:cNvSpPr txBox="1"/>
      </xdr:nvSpPr>
      <xdr:spPr>
        <a:xfrm>
          <a:off x="13436111" y="1318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16638</xdr:rowOff>
    </xdr:from>
    <xdr:to>
      <xdr:col>67</xdr:col>
      <xdr:colOff>101600</xdr:colOff>
      <xdr:row>76</xdr:row>
      <xdr:rowOff>118238</xdr:rowOff>
    </xdr:to>
    <xdr:sp macro="" textlink="">
      <xdr:nvSpPr>
        <xdr:cNvPr id="654" name="楕円 653"/>
        <xdr:cNvSpPr/>
      </xdr:nvSpPr>
      <xdr:spPr>
        <a:xfrm>
          <a:off x="12763500" y="130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109365</xdr:rowOff>
    </xdr:from>
    <xdr:ext cx="534377" cy="259045"/>
    <xdr:sp macro="" textlink="">
      <xdr:nvSpPr>
        <xdr:cNvPr id="655" name="テキスト ボックス 654"/>
        <xdr:cNvSpPr txBox="1"/>
      </xdr:nvSpPr>
      <xdr:spPr>
        <a:xfrm>
          <a:off x="12547111" y="1313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63165</xdr:rowOff>
    </xdr:from>
    <xdr:to>
      <xdr:col>85</xdr:col>
      <xdr:colOff>126364</xdr:colOff>
      <xdr:row>98</xdr:row>
      <xdr:rowOff>132042</xdr:rowOff>
    </xdr:to>
    <xdr:cxnSp macro="">
      <xdr:nvCxnSpPr>
        <xdr:cNvPr id="677" name="直線コネクタ 676"/>
        <xdr:cNvCxnSpPr/>
      </xdr:nvCxnSpPr>
      <xdr:spPr>
        <a:xfrm flipV="1">
          <a:off x="16317595" y="15665115"/>
          <a:ext cx="1269" cy="126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135869</xdr:rowOff>
    </xdr:from>
    <xdr:ext cx="378565" cy="259045"/>
    <xdr:sp macro="" textlink="">
      <xdr:nvSpPr>
        <xdr:cNvPr id="678" name="積立金最小値テキスト"/>
        <xdr:cNvSpPr txBox="1"/>
      </xdr:nvSpPr>
      <xdr:spPr>
        <a:xfrm>
          <a:off x="16370300" y="1693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132042</xdr:rowOff>
    </xdr:from>
    <xdr:to>
      <xdr:col>86</xdr:col>
      <xdr:colOff>25400</xdr:colOff>
      <xdr:row>98</xdr:row>
      <xdr:rowOff>132042</xdr:rowOff>
    </xdr:to>
    <xdr:cxnSp macro="">
      <xdr:nvCxnSpPr>
        <xdr:cNvPr id="679" name="直線コネクタ 678"/>
        <xdr:cNvCxnSpPr/>
      </xdr:nvCxnSpPr>
      <xdr:spPr>
        <a:xfrm>
          <a:off x="16230600" y="1693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9842</xdr:rowOff>
    </xdr:from>
    <xdr:ext cx="534377" cy="259045"/>
    <xdr:sp macro="" textlink="">
      <xdr:nvSpPr>
        <xdr:cNvPr id="680" name="積立金最大値テキスト"/>
        <xdr:cNvSpPr txBox="1"/>
      </xdr:nvSpPr>
      <xdr:spPr>
        <a:xfrm>
          <a:off x="16370300" y="1544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63165</xdr:rowOff>
    </xdr:from>
    <xdr:to>
      <xdr:col>86</xdr:col>
      <xdr:colOff>25400</xdr:colOff>
      <xdr:row>91</xdr:row>
      <xdr:rowOff>63165</xdr:rowOff>
    </xdr:to>
    <xdr:cxnSp macro="">
      <xdr:nvCxnSpPr>
        <xdr:cNvPr id="681" name="直線コネクタ 680"/>
        <xdr:cNvCxnSpPr/>
      </xdr:nvCxnSpPr>
      <xdr:spPr>
        <a:xfrm>
          <a:off x="16230600" y="156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28189</xdr:rowOff>
    </xdr:from>
    <xdr:to>
      <xdr:col>85</xdr:col>
      <xdr:colOff>127000</xdr:colOff>
      <xdr:row>96</xdr:row>
      <xdr:rowOff>157966</xdr:rowOff>
    </xdr:to>
    <xdr:cxnSp macro="">
      <xdr:nvCxnSpPr>
        <xdr:cNvPr id="682" name="直線コネクタ 681"/>
        <xdr:cNvCxnSpPr/>
      </xdr:nvCxnSpPr>
      <xdr:spPr>
        <a:xfrm>
          <a:off x="15481300" y="16487389"/>
          <a:ext cx="838200" cy="12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122316</xdr:rowOff>
    </xdr:from>
    <xdr:ext cx="534377" cy="259045"/>
    <xdr:sp macro="" textlink="">
      <xdr:nvSpPr>
        <xdr:cNvPr id="683" name="積立金平均値テキスト"/>
        <xdr:cNvSpPr txBox="1"/>
      </xdr:nvSpPr>
      <xdr:spPr>
        <a:xfrm>
          <a:off x="16370300" y="16410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99439</xdr:rowOff>
    </xdr:from>
    <xdr:to>
      <xdr:col>85</xdr:col>
      <xdr:colOff>177800</xdr:colOff>
      <xdr:row>97</xdr:row>
      <xdr:rowOff>29589</xdr:rowOff>
    </xdr:to>
    <xdr:sp macro="" textlink="">
      <xdr:nvSpPr>
        <xdr:cNvPr id="684" name="フローチャート: 判断 683"/>
        <xdr:cNvSpPr/>
      </xdr:nvSpPr>
      <xdr:spPr>
        <a:xfrm>
          <a:off x="162687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28189</xdr:rowOff>
    </xdr:from>
    <xdr:to>
      <xdr:col>81</xdr:col>
      <xdr:colOff>50800</xdr:colOff>
      <xdr:row>96</xdr:row>
      <xdr:rowOff>67256</xdr:rowOff>
    </xdr:to>
    <xdr:cxnSp macro="">
      <xdr:nvCxnSpPr>
        <xdr:cNvPr id="685" name="直線コネクタ 684"/>
        <xdr:cNvCxnSpPr/>
      </xdr:nvCxnSpPr>
      <xdr:spPr>
        <a:xfrm flipV="1">
          <a:off x="14592300" y="16487389"/>
          <a:ext cx="8890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92123</xdr:rowOff>
    </xdr:from>
    <xdr:to>
      <xdr:col>81</xdr:col>
      <xdr:colOff>101600</xdr:colOff>
      <xdr:row>97</xdr:row>
      <xdr:rowOff>22273</xdr:rowOff>
    </xdr:to>
    <xdr:sp macro="" textlink="">
      <xdr:nvSpPr>
        <xdr:cNvPr id="686" name="フローチャート: 判断 685"/>
        <xdr:cNvSpPr/>
      </xdr:nvSpPr>
      <xdr:spPr>
        <a:xfrm>
          <a:off x="15430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13400</xdr:rowOff>
    </xdr:from>
    <xdr:ext cx="534377" cy="259045"/>
    <xdr:sp macro="" textlink="">
      <xdr:nvSpPr>
        <xdr:cNvPr id="687" name="テキスト ボックス 686"/>
        <xdr:cNvSpPr txBox="1"/>
      </xdr:nvSpPr>
      <xdr:spPr>
        <a:xfrm>
          <a:off x="15214111" y="1664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67256</xdr:rowOff>
    </xdr:from>
    <xdr:to>
      <xdr:col>76</xdr:col>
      <xdr:colOff>114300</xdr:colOff>
      <xdr:row>96</xdr:row>
      <xdr:rowOff>134282</xdr:rowOff>
    </xdr:to>
    <xdr:cxnSp macro="">
      <xdr:nvCxnSpPr>
        <xdr:cNvPr id="688" name="直線コネクタ 687"/>
        <xdr:cNvCxnSpPr/>
      </xdr:nvCxnSpPr>
      <xdr:spPr>
        <a:xfrm flipV="1">
          <a:off x="13703300" y="16526456"/>
          <a:ext cx="889000" cy="6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56485</xdr:rowOff>
    </xdr:from>
    <xdr:to>
      <xdr:col>76</xdr:col>
      <xdr:colOff>165100</xdr:colOff>
      <xdr:row>96</xdr:row>
      <xdr:rowOff>158085</xdr:rowOff>
    </xdr:to>
    <xdr:sp macro="" textlink="">
      <xdr:nvSpPr>
        <xdr:cNvPr id="689" name="フローチャート: 判断 688"/>
        <xdr:cNvSpPr/>
      </xdr:nvSpPr>
      <xdr:spPr>
        <a:xfrm>
          <a:off x="14541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149212</xdr:rowOff>
    </xdr:from>
    <xdr:ext cx="534377" cy="259045"/>
    <xdr:sp macro="" textlink="">
      <xdr:nvSpPr>
        <xdr:cNvPr id="690" name="テキスト ボックス 689"/>
        <xdr:cNvSpPr txBox="1"/>
      </xdr:nvSpPr>
      <xdr:spPr>
        <a:xfrm>
          <a:off x="14325111" y="16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88196</xdr:rowOff>
    </xdr:from>
    <xdr:to>
      <xdr:col>71</xdr:col>
      <xdr:colOff>177800</xdr:colOff>
      <xdr:row>96</xdr:row>
      <xdr:rowOff>134282</xdr:rowOff>
    </xdr:to>
    <xdr:cxnSp macro="">
      <xdr:nvCxnSpPr>
        <xdr:cNvPr id="691" name="直線コネクタ 690"/>
        <xdr:cNvCxnSpPr/>
      </xdr:nvCxnSpPr>
      <xdr:spPr>
        <a:xfrm>
          <a:off x="12814300" y="16375946"/>
          <a:ext cx="889000" cy="21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82224</xdr:rowOff>
    </xdr:from>
    <xdr:to>
      <xdr:col>72</xdr:col>
      <xdr:colOff>38100</xdr:colOff>
      <xdr:row>97</xdr:row>
      <xdr:rowOff>12374</xdr:rowOff>
    </xdr:to>
    <xdr:sp macro="" textlink="">
      <xdr:nvSpPr>
        <xdr:cNvPr id="692" name="フローチャート: 判断 691"/>
        <xdr:cNvSpPr/>
      </xdr:nvSpPr>
      <xdr:spPr>
        <a:xfrm>
          <a:off x="13652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28901</xdr:rowOff>
    </xdr:from>
    <xdr:ext cx="534377" cy="259045"/>
    <xdr:sp macro="" textlink="">
      <xdr:nvSpPr>
        <xdr:cNvPr id="693" name="テキスト ボックス 692"/>
        <xdr:cNvSpPr txBox="1"/>
      </xdr:nvSpPr>
      <xdr:spPr>
        <a:xfrm>
          <a:off x="13436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88991</xdr:rowOff>
    </xdr:from>
    <xdr:to>
      <xdr:col>67</xdr:col>
      <xdr:colOff>101600</xdr:colOff>
      <xdr:row>96</xdr:row>
      <xdr:rowOff>19141</xdr:rowOff>
    </xdr:to>
    <xdr:sp macro="" textlink="">
      <xdr:nvSpPr>
        <xdr:cNvPr id="694" name="フローチャート: 判断 693"/>
        <xdr:cNvSpPr/>
      </xdr:nvSpPr>
      <xdr:spPr>
        <a:xfrm>
          <a:off x="12763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10268</xdr:rowOff>
    </xdr:from>
    <xdr:ext cx="534377" cy="259045"/>
    <xdr:sp macro="" textlink="">
      <xdr:nvSpPr>
        <xdr:cNvPr id="695" name="テキスト ボックス 694"/>
        <xdr:cNvSpPr txBox="1"/>
      </xdr:nvSpPr>
      <xdr:spPr>
        <a:xfrm>
          <a:off x="12547111" y="1646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107166</xdr:rowOff>
    </xdr:from>
    <xdr:to>
      <xdr:col>85</xdr:col>
      <xdr:colOff>177800</xdr:colOff>
      <xdr:row>97</xdr:row>
      <xdr:rowOff>37316</xdr:rowOff>
    </xdr:to>
    <xdr:sp macro="" textlink="">
      <xdr:nvSpPr>
        <xdr:cNvPr id="701" name="楕円 700"/>
        <xdr:cNvSpPr/>
      </xdr:nvSpPr>
      <xdr:spPr>
        <a:xfrm>
          <a:off x="16268700" y="1656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85593</xdr:rowOff>
    </xdr:from>
    <xdr:ext cx="534377" cy="259045"/>
    <xdr:sp macro="" textlink="">
      <xdr:nvSpPr>
        <xdr:cNvPr id="702" name="積立金該当値テキスト"/>
        <xdr:cNvSpPr txBox="1"/>
      </xdr:nvSpPr>
      <xdr:spPr>
        <a:xfrm>
          <a:off x="16370300" y="1654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148839</xdr:rowOff>
    </xdr:from>
    <xdr:to>
      <xdr:col>81</xdr:col>
      <xdr:colOff>101600</xdr:colOff>
      <xdr:row>96</xdr:row>
      <xdr:rowOff>78989</xdr:rowOff>
    </xdr:to>
    <xdr:sp macro="" textlink="">
      <xdr:nvSpPr>
        <xdr:cNvPr id="703" name="楕円 702"/>
        <xdr:cNvSpPr/>
      </xdr:nvSpPr>
      <xdr:spPr>
        <a:xfrm>
          <a:off x="15430500" y="1643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95516</xdr:rowOff>
    </xdr:from>
    <xdr:ext cx="534377" cy="259045"/>
    <xdr:sp macro="" textlink="">
      <xdr:nvSpPr>
        <xdr:cNvPr id="704" name="テキスト ボックス 703"/>
        <xdr:cNvSpPr txBox="1"/>
      </xdr:nvSpPr>
      <xdr:spPr>
        <a:xfrm>
          <a:off x="15214111" y="1621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16456</xdr:rowOff>
    </xdr:from>
    <xdr:to>
      <xdr:col>76</xdr:col>
      <xdr:colOff>165100</xdr:colOff>
      <xdr:row>96</xdr:row>
      <xdr:rowOff>118056</xdr:rowOff>
    </xdr:to>
    <xdr:sp macro="" textlink="">
      <xdr:nvSpPr>
        <xdr:cNvPr id="705" name="楕円 704"/>
        <xdr:cNvSpPr/>
      </xdr:nvSpPr>
      <xdr:spPr>
        <a:xfrm>
          <a:off x="14541500" y="1647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134583</xdr:rowOff>
    </xdr:from>
    <xdr:ext cx="534377" cy="259045"/>
    <xdr:sp macro="" textlink="">
      <xdr:nvSpPr>
        <xdr:cNvPr id="706" name="テキスト ボックス 705"/>
        <xdr:cNvSpPr txBox="1"/>
      </xdr:nvSpPr>
      <xdr:spPr>
        <a:xfrm>
          <a:off x="14325111" y="1625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83482</xdr:rowOff>
    </xdr:from>
    <xdr:to>
      <xdr:col>72</xdr:col>
      <xdr:colOff>38100</xdr:colOff>
      <xdr:row>97</xdr:row>
      <xdr:rowOff>13632</xdr:rowOff>
    </xdr:to>
    <xdr:sp macro="" textlink="">
      <xdr:nvSpPr>
        <xdr:cNvPr id="707" name="楕円 706"/>
        <xdr:cNvSpPr/>
      </xdr:nvSpPr>
      <xdr:spPr>
        <a:xfrm>
          <a:off x="13652500" y="1654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4759</xdr:rowOff>
    </xdr:from>
    <xdr:ext cx="534377" cy="259045"/>
    <xdr:sp macro="" textlink="">
      <xdr:nvSpPr>
        <xdr:cNvPr id="708" name="テキスト ボックス 707"/>
        <xdr:cNvSpPr txBox="1"/>
      </xdr:nvSpPr>
      <xdr:spPr>
        <a:xfrm>
          <a:off x="13436111" y="1663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37396</xdr:rowOff>
    </xdr:from>
    <xdr:to>
      <xdr:col>67</xdr:col>
      <xdr:colOff>101600</xdr:colOff>
      <xdr:row>95</xdr:row>
      <xdr:rowOff>138996</xdr:rowOff>
    </xdr:to>
    <xdr:sp macro="" textlink="">
      <xdr:nvSpPr>
        <xdr:cNvPr id="709" name="楕円 708"/>
        <xdr:cNvSpPr/>
      </xdr:nvSpPr>
      <xdr:spPr>
        <a:xfrm>
          <a:off x="12763500" y="1632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155523</xdr:rowOff>
    </xdr:from>
    <xdr:ext cx="534377" cy="259045"/>
    <xdr:sp macro="" textlink="">
      <xdr:nvSpPr>
        <xdr:cNvPr id="710" name="テキスト ボックス 709"/>
        <xdr:cNvSpPr txBox="1"/>
      </xdr:nvSpPr>
      <xdr:spPr>
        <a:xfrm>
          <a:off x="12547111" y="1610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57731</xdr:rowOff>
    </xdr:from>
    <xdr:to>
      <xdr:col>116</xdr:col>
      <xdr:colOff>62864</xdr:colOff>
      <xdr:row>39</xdr:row>
      <xdr:rowOff>98878</xdr:rowOff>
    </xdr:to>
    <xdr:cxnSp macro="">
      <xdr:nvCxnSpPr>
        <xdr:cNvPr id="736" name="直線コネクタ 735"/>
        <xdr:cNvCxnSpPr/>
      </xdr:nvCxnSpPr>
      <xdr:spPr>
        <a:xfrm flipV="1">
          <a:off x="22159595" y="5201231"/>
          <a:ext cx="1269" cy="1584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4408</xdr:rowOff>
    </xdr:from>
    <xdr:ext cx="534377" cy="259045"/>
    <xdr:sp macro="" textlink="">
      <xdr:nvSpPr>
        <xdr:cNvPr id="739" name="投資及び出資金最大値テキスト"/>
        <xdr:cNvSpPr txBox="1"/>
      </xdr:nvSpPr>
      <xdr:spPr>
        <a:xfrm>
          <a:off x="22212300" y="49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57731</xdr:rowOff>
    </xdr:from>
    <xdr:to>
      <xdr:col>116</xdr:col>
      <xdr:colOff>152400</xdr:colOff>
      <xdr:row>30</xdr:row>
      <xdr:rowOff>57731</xdr:rowOff>
    </xdr:to>
    <xdr:cxnSp macro="">
      <xdr:nvCxnSpPr>
        <xdr:cNvPr id="740" name="直線コネクタ 739"/>
        <xdr:cNvCxnSpPr/>
      </xdr:nvCxnSpPr>
      <xdr:spPr>
        <a:xfrm>
          <a:off x="22072600" y="520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13861</xdr:rowOff>
    </xdr:from>
    <xdr:to>
      <xdr:col>116</xdr:col>
      <xdr:colOff>63500</xdr:colOff>
      <xdr:row>37</xdr:row>
      <xdr:rowOff>43035</xdr:rowOff>
    </xdr:to>
    <xdr:cxnSp macro="">
      <xdr:nvCxnSpPr>
        <xdr:cNvPr id="741" name="直線コネクタ 740"/>
        <xdr:cNvCxnSpPr/>
      </xdr:nvCxnSpPr>
      <xdr:spPr>
        <a:xfrm>
          <a:off x="21323300" y="6357511"/>
          <a:ext cx="838200" cy="2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110870</xdr:rowOff>
    </xdr:from>
    <xdr:ext cx="469744" cy="259045"/>
    <xdr:sp macro="" textlink="">
      <xdr:nvSpPr>
        <xdr:cNvPr id="742" name="投資及び出資金平均値テキスト"/>
        <xdr:cNvSpPr txBox="1"/>
      </xdr:nvSpPr>
      <xdr:spPr>
        <a:xfrm>
          <a:off x="22212300" y="6454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132443</xdr:rowOff>
    </xdr:from>
    <xdr:to>
      <xdr:col>116</xdr:col>
      <xdr:colOff>114300</xdr:colOff>
      <xdr:row>38</xdr:row>
      <xdr:rowOff>62593</xdr:rowOff>
    </xdr:to>
    <xdr:sp macro="" textlink="">
      <xdr:nvSpPr>
        <xdr:cNvPr id="743" name="フローチャート: 判断 742"/>
        <xdr:cNvSpPr/>
      </xdr:nvSpPr>
      <xdr:spPr>
        <a:xfrm>
          <a:off x="22110700" y="647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7548</xdr:rowOff>
    </xdr:from>
    <xdr:to>
      <xdr:col>111</xdr:col>
      <xdr:colOff>177800</xdr:colOff>
      <xdr:row>37</xdr:row>
      <xdr:rowOff>13861</xdr:rowOff>
    </xdr:to>
    <xdr:cxnSp macro="">
      <xdr:nvCxnSpPr>
        <xdr:cNvPr id="744" name="直線コネクタ 743"/>
        <xdr:cNvCxnSpPr/>
      </xdr:nvCxnSpPr>
      <xdr:spPr>
        <a:xfrm>
          <a:off x="20434300" y="6351198"/>
          <a:ext cx="889000" cy="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166842</xdr:rowOff>
    </xdr:from>
    <xdr:to>
      <xdr:col>112</xdr:col>
      <xdr:colOff>38100</xdr:colOff>
      <xdr:row>38</xdr:row>
      <xdr:rowOff>96992</xdr:rowOff>
    </xdr:to>
    <xdr:sp macro="" textlink="">
      <xdr:nvSpPr>
        <xdr:cNvPr id="745" name="フローチャート: 判断 744"/>
        <xdr:cNvSpPr/>
      </xdr:nvSpPr>
      <xdr:spPr>
        <a:xfrm>
          <a:off x="21272500" y="651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88119</xdr:rowOff>
    </xdr:from>
    <xdr:ext cx="469744" cy="259045"/>
    <xdr:sp macro="" textlink="">
      <xdr:nvSpPr>
        <xdr:cNvPr id="746" name="テキスト ボックス 745"/>
        <xdr:cNvSpPr txBox="1"/>
      </xdr:nvSpPr>
      <xdr:spPr>
        <a:xfrm>
          <a:off x="21088428" y="660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7548</xdr:rowOff>
    </xdr:from>
    <xdr:to>
      <xdr:col>107</xdr:col>
      <xdr:colOff>50800</xdr:colOff>
      <xdr:row>37</xdr:row>
      <xdr:rowOff>16038</xdr:rowOff>
    </xdr:to>
    <xdr:cxnSp macro="">
      <xdr:nvCxnSpPr>
        <xdr:cNvPr id="747" name="直線コネクタ 746"/>
        <xdr:cNvCxnSpPr/>
      </xdr:nvCxnSpPr>
      <xdr:spPr>
        <a:xfrm flipV="1">
          <a:off x="19545300" y="6351198"/>
          <a:ext cx="889000" cy="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23041</xdr:rowOff>
    </xdr:from>
    <xdr:to>
      <xdr:col>107</xdr:col>
      <xdr:colOff>101600</xdr:colOff>
      <xdr:row>38</xdr:row>
      <xdr:rowOff>124641</xdr:rowOff>
    </xdr:to>
    <xdr:sp macro="" textlink="">
      <xdr:nvSpPr>
        <xdr:cNvPr id="748" name="フローチャート: 判断 747"/>
        <xdr:cNvSpPr/>
      </xdr:nvSpPr>
      <xdr:spPr>
        <a:xfrm>
          <a:off x="20383500" y="65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115768</xdr:rowOff>
    </xdr:from>
    <xdr:ext cx="469744" cy="259045"/>
    <xdr:sp macro="" textlink="">
      <xdr:nvSpPr>
        <xdr:cNvPr id="749" name="テキスト ボックス 748"/>
        <xdr:cNvSpPr txBox="1"/>
      </xdr:nvSpPr>
      <xdr:spPr>
        <a:xfrm>
          <a:off x="20199428" y="663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2866</xdr:rowOff>
    </xdr:from>
    <xdr:to>
      <xdr:col>102</xdr:col>
      <xdr:colOff>114300</xdr:colOff>
      <xdr:row>37</xdr:row>
      <xdr:rowOff>16038</xdr:rowOff>
    </xdr:to>
    <xdr:cxnSp macro="">
      <xdr:nvCxnSpPr>
        <xdr:cNvPr id="750" name="直線コネクタ 749"/>
        <xdr:cNvCxnSpPr/>
      </xdr:nvCxnSpPr>
      <xdr:spPr>
        <a:xfrm>
          <a:off x="18656300" y="6346516"/>
          <a:ext cx="889000" cy="1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32294</xdr:rowOff>
    </xdr:from>
    <xdr:to>
      <xdr:col>102</xdr:col>
      <xdr:colOff>165100</xdr:colOff>
      <xdr:row>38</xdr:row>
      <xdr:rowOff>133894</xdr:rowOff>
    </xdr:to>
    <xdr:sp macro="" textlink="">
      <xdr:nvSpPr>
        <xdr:cNvPr id="751" name="フローチャート: 判断 750"/>
        <xdr:cNvSpPr/>
      </xdr:nvSpPr>
      <xdr:spPr>
        <a:xfrm>
          <a:off x="19494500" y="654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125021</xdr:rowOff>
    </xdr:from>
    <xdr:ext cx="469744" cy="259045"/>
    <xdr:sp macro="" textlink="">
      <xdr:nvSpPr>
        <xdr:cNvPr id="752" name="テキスト ボックス 751"/>
        <xdr:cNvSpPr txBox="1"/>
      </xdr:nvSpPr>
      <xdr:spPr>
        <a:xfrm>
          <a:off x="19310428" y="664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19558</xdr:rowOff>
    </xdr:from>
    <xdr:to>
      <xdr:col>98</xdr:col>
      <xdr:colOff>38100</xdr:colOff>
      <xdr:row>38</xdr:row>
      <xdr:rowOff>121158</xdr:rowOff>
    </xdr:to>
    <xdr:sp macro="" textlink="">
      <xdr:nvSpPr>
        <xdr:cNvPr id="753" name="フローチャート: 判断 752"/>
        <xdr:cNvSpPr/>
      </xdr:nvSpPr>
      <xdr:spPr>
        <a:xfrm>
          <a:off x="18605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112285</xdr:rowOff>
    </xdr:from>
    <xdr:ext cx="469744" cy="259045"/>
    <xdr:sp macro="" textlink="">
      <xdr:nvSpPr>
        <xdr:cNvPr id="754" name="テキスト ボックス 753"/>
        <xdr:cNvSpPr txBox="1"/>
      </xdr:nvSpPr>
      <xdr:spPr>
        <a:xfrm>
          <a:off x="18421428" y="662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163685</xdr:rowOff>
    </xdr:from>
    <xdr:to>
      <xdr:col>116</xdr:col>
      <xdr:colOff>114300</xdr:colOff>
      <xdr:row>37</xdr:row>
      <xdr:rowOff>93835</xdr:rowOff>
    </xdr:to>
    <xdr:sp macro="" textlink="">
      <xdr:nvSpPr>
        <xdr:cNvPr id="760" name="楕円 759"/>
        <xdr:cNvSpPr/>
      </xdr:nvSpPr>
      <xdr:spPr>
        <a:xfrm>
          <a:off x="22110700" y="633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15112</xdr:rowOff>
    </xdr:from>
    <xdr:ext cx="469744" cy="259045"/>
    <xdr:sp macro="" textlink="">
      <xdr:nvSpPr>
        <xdr:cNvPr id="761" name="投資及び出資金該当値テキスト"/>
        <xdr:cNvSpPr txBox="1"/>
      </xdr:nvSpPr>
      <xdr:spPr>
        <a:xfrm>
          <a:off x="22212300" y="618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134511</xdr:rowOff>
    </xdr:from>
    <xdr:to>
      <xdr:col>112</xdr:col>
      <xdr:colOff>38100</xdr:colOff>
      <xdr:row>37</xdr:row>
      <xdr:rowOff>64661</xdr:rowOff>
    </xdr:to>
    <xdr:sp macro="" textlink="">
      <xdr:nvSpPr>
        <xdr:cNvPr id="762" name="楕円 761"/>
        <xdr:cNvSpPr/>
      </xdr:nvSpPr>
      <xdr:spPr>
        <a:xfrm>
          <a:off x="21272500" y="630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81188</xdr:rowOff>
    </xdr:from>
    <xdr:ext cx="469744" cy="259045"/>
    <xdr:sp macro="" textlink="">
      <xdr:nvSpPr>
        <xdr:cNvPr id="763" name="テキスト ボックス 762"/>
        <xdr:cNvSpPr txBox="1"/>
      </xdr:nvSpPr>
      <xdr:spPr>
        <a:xfrm>
          <a:off x="21088428" y="60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128198</xdr:rowOff>
    </xdr:from>
    <xdr:to>
      <xdr:col>107</xdr:col>
      <xdr:colOff>101600</xdr:colOff>
      <xdr:row>37</xdr:row>
      <xdr:rowOff>58348</xdr:rowOff>
    </xdr:to>
    <xdr:sp macro="" textlink="">
      <xdr:nvSpPr>
        <xdr:cNvPr id="764" name="楕円 763"/>
        <xdr:cNvSpPr/>
      </xdr:nvSpPr>
      <xdr:spPr>
        <a:xfrm>
          <a:off x="20383500" y="630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74875</xdr:rowOff>
    </xdr:from>
    <xdr:ext cx="469744" cy="259045"/>
    <xdr:sp macro="" textlink="">
      <xdr:nvSpPr>
        <xdr:cNvPr id="765" name="テキスト ボックス 764"/>
        <xdr:cNvSpPr txBox="1"/>
      </xdr:nvSpPr>
      <xdr:spPr>
        <a:xfrm>
          <a:off x="20199428" y="6075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136688</xdr:rowOff>
    </xdr:from>
    <xdr:to>
      <xdr:col>102</xdr:col>
      <xdr:colOff>165100</xdr:colOff>
      <xdr:row>37</xdr:row>
      <xdr:rowOff>66838</xdr:rowOff>
    </xdr:to>
    <xdr:sp macro="" textlink="">
      <xdr:nvSpPr>
        <xdr:cNvPr id="766" name="楕円 765"/>
        <xdr:cNvSpPr/>
      </xdr:nvSpPr>
      <xdr:spPr>
        <a:xfrm>
          <a:off x="19494500" y="630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83365</xdr:rowOff>
    </xdr:from>
    <xdr:ext cx="469744" cy="259045"/>
    <xdr:sp macro="" textlink="">
      <xdr:nvSpPr>
        <xdr:cNvPr id="767" name="テキスト ボックス 766"/>
        <xdr:cNvSpPr txBox="1"/>
      </xdr:nvSpPr>
      <xdr:spPr>
        <a:xfrm>
          <a:off x="19310428" y="6084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123516</xdr:rowOff>
    </xdr:from>
    <xdr:to>
      <xdr:col>98</xdr:col>
      <xdr:colOff>38100</xdr:colOff>
      <xdr:row>37</xdr:row>
      <xdr:rowOff>53666</xdr:rowOff>
    </xdr:to>
    <xdr:sp macro="" textlink="">
      <xdr:nvSpPr>
        <xdr:cNvPr id="768" name="楕円 767"/>
        <xdr:cNvSpPr/>
      </xdr:nvSpPr>
      <xdr:spPr>
        <a:xfrm>
          <a:off x="18605500" y="629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70193</xdr:rowOff>
    </xdr:from>
    <xdr:ext cx="469744" cy="259045"/>
    <xdr:sp macro="" textlink="">
      <xdr:nvSpPr>
        <xdr:cNvPr id="769" name="テキスト ボックス 768"/>
        <xdr:cNvSpPr txBox="1"/>
      </xdr:nvSpPr>
      <xdr:spPr>
        <a:xfrm>
          <a:off x="18421428" y="60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161989</xdr:rowOff>
    </xdr:from>
    <xdr:to>
      <xdr:col>116</xdr:col>
      <xdr:colOff>62864</xdr:colOff>
      <xdr:row>59</xdr:row>
      <xdr:rowOff>44450</xdr:rowOff>
    </xdr:to>
    <xdr:cxnSp macro="">
      <xdr:nvCxnSpPr>
        <xdr:cNvPr id="793" name="直線コネクタ 792"/>
        <xdr:cNvCxnSpPr/>
      </xdr:nvCxnSpPr>
      <xdr:spPr>
        <a:xfrm flipV="1">
          <a:off x="22159595" y="8734489"/>
          <a:ext cx="1269" cy="142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108666</xdr:rowOff>
    </xdr:from>
    <xdr:ext cx="534377" cy="259045"/>
    <xdr:sp macro="" textlink="">
      <xdr:nvSpPr>
        <xdr:cNvPr id="796" name="貸付金最大値テキスト"/>
        <xdr:cNvSpPr txBox="1"/>
      </xdr:nvSpPr>
      <xdr:spPr>
        <a:xfrm>
          <a:off x="22212300" y="850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161989</xdr:rowOff>
    </xdr:from>
    <xdr:to>
      <xdr:col>116</xdr:col>
      <xdr:colOff>152400</xdr:colOff>
      <xdr:row>50</xdr:row>
      <xdr:rowOff>161989</xdr:rowOff>
    </xdr:to>
    <xdr:cxnSp macro="">
      <xdr:nvCxnSpPr>
        <xdr:cNvPr id="797" name="直線コネクタ 796"/>
        <xdr:cNvCxnSpPr/>
      </xdr:nvCxnSpPr>
      <xdr:spPr>
        <a:xfrm>
          <a:off x="22072600" y="8734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161989</xdr:rowOff>
    </xdr:from>
    <xdr:to>
      <xdr:col>116</xdr:col>
      <xdr:colOff>63500</xdr:colOff>
      <xdr:row>54</xdr:row>
      <xdr:rowOff>41326</xdr:rowOff>
    </xdr:to>
    <xdr:cxnSp macro="">
      <xdr:nvCxnSpPr>
        <xdr:cNvPr id="798" name="直線コネクタ 797"/>
        <xdr:cNvCxnSpPr/>
      </xdr:nvCxnSpPr>
      <xdr:spPr>
        <a:xfrm>
          <a:off x="21323300" y="9248839"/>
          <a:ext cx="838200" cy="5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112475</xdr:rowOff>
    </xdr:from>
    <xdr:ext cx="469744" cy="259045"/>
    <xdr:sp macro="" textlink="">
      <xdr:nvSpPr>
        <xdr:cNvPr id="799" name="貸付金平均値テキスト"/>
        <xdr:cNvSpPr txBox="1"/>
      </xdr:nvSpPr>
      <xdr:spPr>
        <a:xfrm>
          <a:off x="22212300" y="9885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134048</xdr:rowOff>
    </xdr:from>
    <xdr:to>
      <xdr:col>116</xdr:col>
      <xdr:colOff>114300</xdr:colOff>
      <xdr:row>58</xdr:row>
      <xdr:rowOff>64198</xdr:rowOff>
    </xdr:to>
    <xdr:sp macro="" textlink="">
      <xdr:nvSpPr>
        <xdr:cNvPr id="800" name="フローチャート: 判断 799"/>
        <xdr:cNvSpPr/>
      </xdr:nvSpPr>
      <xdr:spPr>
        <a:xfrm>
          <a:off x="221107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161989</xdr:rowOff>
    </xdr:from>
    <xdr:to>
      <xdr:col>111</xdr:col>
      <xdr:colOff>177800</xdr:colOff>
      <xdr:row>55</xdr:row>
      <xdr:rowOff>54432</xdr:rowOff>
    </xdr:to>
    <xdr:cxnSp macro="">
      <xdr:nvCxnSpPr>
        <xdr:cNvPr id="801" name="直線コネクタ 800"/>
        <xdr:cNvCxnSpPr/>
      </xdr:nvCxnSpPr>
      <xdr:spPr>
        <a:xfrm flipV="1">
          <a:off x="20434300" y="9248839"/>
          <a:ext cx="889000" cy="23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128943</xdr:rowOff>
    </xdr:from>
    <xdr:to>
      <xdr:col>112</xdr:col>
      <xdr:colOff>38100</xdr:colOff>
      <xdr:row>58</xdr:row>
      <xdr:rowOff>59093</xdr:rowOff>
    </xdr:to>
    <xdr:sp macro="" textlink="">
      <xdr:nvSpPr>
        <xdr:cNvPr id="802" name="フローチャート: 判断 801"/>
        <xdr:cNvSpPr/>
      </xdr:nvSpPr>
      <xdr:spPr>
        <a:xfrm>
          <a:off x="21272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50220</xdr:rowOff>
    </xdr:from>
    <xdr:ext cx="469744" cy="259045"/>
    <xdr:sp macro="" textlink="">
      <xdr:nvSpPr>
        <xdr:cNvPr id="803" name="テキスト ボックス 802"/>
        <xdr:cNvSpPr txBox="1"/>
      </xdr:nvSpPr>
      <xdr:spPr>
        <a:xfrm>
          <a:off x="21088428" y="999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8522</xdr:rowOff>
    </xdr:from>
    <xdr:to>
      <xdr:col>107</xdr:col>
      <xdr:colOff>50800</xdr:colOff>
      <xdr:row>55</xdr:row>
      <xdr:rowOff>54432</xdr:rowOff>
    </xdr:to>
    <xdr:cxnSp macro="">
      <xdr:nvCxnSpPr>
        <xdr:cNvPr id="804" name="直線コネクタ 803"/>
        <xdr:cNvCxnSpPr/>
      </xdr:nvCxnSpPr>
      <xdr:spPr>
        <a:xfrm>
          <a:off x="19545300" y="9438272"/>
          <a:ext cx="889000" cy="4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121018</xdr:rowOff>
    </xdr:from>
    <xdr:to>
      <xdr:col>107</xdr:col>
      <xdr:colOff>101600</xdr:colOff>
      <xdr:row>58</xdr:row>
      <xdr:rowOff>51168</xdr:rowOff>
    </xdr:to>
    <xdr:sp macro="" textlink="">
      <xdr:nvSpPr>
        <xdr:cNvPr id="805" name="フローチャート: 判断 804"/>
        <xdr:cNvSpPr/>
      </xdr:nvSpPr>
      <xdr:spPr>
        <a:xfrm>
          <a:off x="20383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42295</xdr:rowOff>
    </xdr:from>
    <xdr:ext cx="469744" cy="259045"/>
    <xdr:sp macro="" textlink="">
      <xdr:nvSpPr>
        <xdr:cNvPr id="806" name="テキスト ボックス 805"/>
        <xdr:cNvSpPr txBox="1"/>
      </xdr:nvSpPr>
      <xdr:spPr>
        <a:xfrm>
          <a:off x="20199428" y="99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8522</xdr:rowOff>
    </xdr:from>
    <xdr:to>
      <xdr:col>102</xdr:col>
      <xdr:colOff>114300</xdr:colOff>
      <xdr:row>55</xdr:row>
      <xdr:rowOff>56070</xdr:rowOff>
    </xdr:to>
    <xdr:cxnSp macro="">
      <xdr:nvCxnSpPr>
        <xdr:cNvPr id="807" name="直線コネクタ 806"/>
        <xdr:cNvCxnSpPr/>
      </xdr:nvCxnSpPr>
      <xdr:spPr>
        <a:xfrm flipV="1">
          <a:off x="18656300" y="9438272"/>
          <a:ext cx="889000" cy="4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108369</xdr:rowOff>
    </xdr:from>
    <xdr:to>
      <xdr:col>102</xdr:col>
      <xdr:colOff>165100</xdr:colOff>
      <xdr:row>58</xdr:row>
      <xdr:rowOff>38519</xdr:rowOff>
    </xdr:to>
    <xdr:sp macro="" textlink="">
      <xdr:nvSpPr>
        <xdr:cNvPr id="808" name="フローチャート: 判断 807"/>
        <xdr:cNvSpPr/>
      </xdr:nvSpPr>
      <xdr:spPr>
        <a:xfrm>
          <a:off x="19494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29646</xdr:rowOff>
    </xdr:from>
    <xdr:ext cx="469744" cy="259045"/>
    <xdr:sp macro="" textlink="">
      <xdr:nvSpPr>
        <xdr:cNvPr id="809" name="テキスト ボックス 808"/>
        <xdr:cNvSpPr txBox="1"/>
      </xdr:nvSpPr>
      <xdr:spPr>
        <a:xfrm>
          <a:off x="19310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87490</xdr:rowOff>
    </xdr:from>
    <xdr:to>
      <xdr:col>98</xdr:col>
      <xdr:colOff>38100</xdr:colOff>
      <xdr:row>58</xdr:row>
      <xdr:rowOff>17640</xdr:rowOff>
    </xdr:to>
    <xdr:sp macro="" textlink="">
      <xdr:nvSpPr>
        <xdr:cNvPr id="810" name="フローチャート: 判断 809"/>
        <xdr:cNvSpPr/>
      </xdr:nvSpPr>
      <xdr:spPr>
        <a:xfrm>
          <a:off x="18605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8767</xdr:rowOff>
    </xdr:from>
    <xdr:ext cx="469744" cy="259045"/>
    <xdr:sp macro="" textlink="">
      <xdr:nvSpPr>
        <xdr:cNvPr id="811" name="テキスト ボックス 810"/>
        <xdr:cNvSpPr txBox="1"/>
      </xdr:nvSpPr>
      <xdr:spPr>
        <a:xfrm>
          <a:off x="18421428"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161976</xdr:rowOff>
    </xdr:from>
    <xdr:to>
      <xdr:col>116</xdr:col>
      <xdr:colOff>114300</xdr:colOff>
      <xdr:row>54</xdr:row>
      <xdr:rowOff>92126</xdr:rowOff>
    </xdr:to>
    <xdr:sp macro="" textlink="">
      <xdr:nvSpPr>
        <xdr:cNvPr id="817" name="楕円 816"/>
        <xdr:cNvSpPr/>
      </xdr:nvSpPr>
      <xdr:spPr>
        <a:xfrm>
          <a:off x="22110700" y="924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13403</xdr:rowOff>
    </xdr:from>
    <xdr:ext cx="534377" cy="259045"/>
    <xdr:sp macro="" textlink="">
      <xdr:nvSpPr>
        <xdr:cNvPr id="818" name="貸付金該当値テキスト"/>
        <xdr:cNvSpPr txBox="1"/>
      </xdr:nvSpPr>
      <xdr:spPr>
        <a:xfrm>
          <a:off x="22212300" y="910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111189</xdr:rowOff>
    </xdr:from>
    <xdr:to>
      <xdr:col>112</xdr:col>
      <xdr:colOff>38100</xdr:colOff>
      <xdr:row>54</xdr:row>
      <xdr:rowOff>41339</xdr:rowOff>
    </xdr:to>
    <xdr:sp macro="" textlink="">
      <xdr:nvSpPr>
        <xdr:cNvPr id="819" name="楕円 818"/>
        <xdr:cNvSpPr/>
      </xdr:nvSpPr>
      <xdr:spPr>
        <a:xfrm>
          <a:off x="21272500" y="919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57866</xdr:rowOff>
    </xdr:from>
    <xdr:ext cx="534377" cy="259045"/>
    <xdr:sp macro="" textlink="">
      <xdr:nvSpPr>
        <xdr:cNvPr id="820" name="テキスト ボックス 819"/>
        <xdr:cNvSpPr txBox="1"/>
      </xdr:nvSpPr>
      <xdr:spPr>
        <a:xfrm>
          <a:off x="21056111" y="897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3632</xdr:rowOff>
    </xdr:from>
    <xdr:to>
      <xdr:col>107</xdr:col>
      <xdr:colOff>101600</xdr:colOff>
      <xdr:row>55</xdr:row>
      <xdr:rowOff>105232</xdr:rowOff>
    </xdr:to>
    <xdr:sp macro="" textlink="">
      <xdr:nvSpPr>
        <xdr:cNvPr id="821" name="楕円 820"/>
        <xdr:cNvSpPr/>
      </xdr:nvSpPr>
      <xdr:spPr>
        <a:xfrm>
          <a:off x="20383500" y="943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121759</xdr:rowOff>
    </xdr:from>
    <xdr:ext cx="534377" cy="259045"/>
    <xdr:sp macro="" textlink="">
      <xdr:nvSpPr>
        <xdr:cNvPr id="822" name="テキスト ボックス 821"/>
        <xdr:cNvSpPr txBox="1"/>
      </xdr:nvSpPr>
      <xdr:spPr>
        <a:xfrm>
          <a:off x="20167111" y="920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129172</xdr:rowOff>
    </xdr:from>
    <xdr:to>
      <xdr:col>102</xdr:col>
      <xdr:colOff>165100</xdr:colOff>
      <xdr:row>55</xdr:row>
      <xdr:rowOff>59322</xdr:rowOff>
    </xdr:to>
    <xdr:sp macro="" textlink="">
      <xdr:nvSpPr>
        <xdr:cNvPr id="823" name="楕円 822"/>
        <xdr:cNvSpPr/>
      </xdr:nvSpPr>
      <xdr:spPr>
        <a:xfrm>
          <a:off x="19494500" y="938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75849</xdr:rowOff>
    </xdr:from>
    <xdr:ext cx="534377" cy="259045"/>
    <xdr:sp macro="" textlink="">
      <xdr:nvSpPr>
        <xdr:cNvPr id="824" name="テキスト ボックス 823"/>
        <xdr:cNvSpPr txBox="1"/>
      </xdr:nvSpPr>
      <xdr:spPr>
        <a:xfrm>
          <a:off x="19278111" y="916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5270</xdr:rowOff>
    </xdr:from>
    <xdr:to>
      <xdr:col>98</xdr:col>
      <xdr:colOff>38100</xdr:colOff>
      <xdr:row>55</xdr:row>
      <xdr:rowOff>106870</xdr:rowOff>
    </xdr:to>
    <xdr:sp macro="" textlink="">
      <xdr:nvSpPr>
        <xdr:cNvPr id="825" name="楕円 824"/>
        <xdr:cNvSpPr/>
      </xdr:nvSpPr>
      <xdr:spPr>
        <a:xfrm>
          <a:off x="18605500" y="943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123397</xdr:rowOff>
    </xdr:from>
    <xdr:ext cx="534377" cy="259045"/>
    <xdr:sp macro="" textlink="">
      <xdr:nvSpPr>
        <xdr:cNvPr id="826" name="テキスト ボックス 825"/>
        <xdr:cNvSpPr txBox="1"/>
      </xdr:nvSpPr>
      <xdr:spPr>
        <a:xfrm>
          <a:off x="18389111" y="921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71634</xdr:rowOff>
    </xdr:from>
    <xdr:to>
      <xdr:col>116</xdr:col>
      <xdr:colOff>62864</xdr:colOff>
      <xdr:row>78</xdr:row>
      <xdr:rowOff>142576</xdr:rowOff>
    </xdr:to>
    <xdr:cxnSp macro="">
      <xdr:nvCxnSpPr>
        <xdr:cNvPr id="851" name="直線コネクタ 850"/>
        <xdr:cNvCxnSpPr/>
      </xdr:nvCxnSpPr>
      <xdr:spPr>
        <a:xfrm flipV="1">
          <a:off x="22159595" y="12073134"/>
          <a:ext cx="1269" cy="1442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146403</xdr:rowOff>
    </xdr:from>
    <xdr:ext cx="534377" cy="259045"/>
    <xdr:sp macro="" textlink="">
      <xdr:nvSpPr>
        <xdr:cNvPr id="852" name="繰出金最小値テキスト"/>
        <xdr:cNvSpPr txBox="1"/>
      </xdr:nvSpPr>
      <xdr:spPr>
        <a:xfrm>
          <a:off x="22212300" y="135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142576</xdr:rowOff>
    </xdr:from>
    <xdr:to>
      <xdr:col>116</xdr:col>
      <xdr:colOff>152400</xdr:colOff>
      <xdr:row>78</xdr:row>
      <xdr:rowOff>142576</xdr:rowOff>
    </xdr:to>
    <xdr:cxnSp macro="">
      <xdr:nvCxnSpPr>
        <xdr:cNvPr id="853" name="直線コネクタ 852"/>
        <xdr:cNvCxnSpPr/>
      </xdr:nvCxnSpPr>
      <xdr:spPr>
        <a:xfrm>
          <a:off x="22072600" y="1351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18311</xdr:rowOff>
    </xdr:from>
    <xdr:ext cx="534377" cy="259045"/>
    <xdr:sp macro="" textlink="">
      <xdr:nvSpPr>
        <xdr:cNvPr id="854" name="繰出金最大値テキスト"/>
        <xdr:cNvSpPr txBox="1"/>
      </xdr:nvSpPr>
      <xdr:spPr>
        <a:xfrm>
          <a:off x="22212300" y="118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71634</xdr:rowOff>
    </xdr:from>
    <xdr:to>
      <xdr:col>116</xdr:col>
      <xdr:colOff>152400</xdr:colOff>
      <xdr:row>70</xdr:row>
      <xdr:rowOff>71634</xdr:rowOff>
    </xdr:to>
    <xdr:cxnSp macro="">
      <xdr:nvCxnSpPr>
        <xdr:cNvPr id="855" name="直線コネクタ 854"/>
        <xdr:cNvCxnSpPr/>
      </xdr:nvCxnSpPr>
      <xdr:spPr>
        <a:xfrm>
          <a:off x="22072600" y="1207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127470</xdr:rowOff>
    </xdr:from>
    <xdr:to>
      <xdr:col>116</xdr:col>
      <xdr:colOff>63500</xdr:colOff>
      <xdr:row>77</xdr:row>
      <xdr:rowOff>145281</xdr:rowOff>
    </xdr:to>
    <xdr:cxnSp macro="">
      <xdr:nvCxnSpPr>
        <xdr:cNvPr id="856" name="直線コネクタ 855"/>
        <xdr:cNvCxnSpPr/>
      </xdr:nvCxnSpPr>
      <xdr:spPr>
        <a:xfrm>
          <a:off x="21323300" y="13329120"/>
          <a:ext cx="838200" cy="1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158259</xdr:rowOff>
    </xdr:from>
    <xdr:ext cx="534377" cy="259045"/>
    <xdr:sp macro="" textlink="">
      <xdr:nvSpPr>
        <xdr:cNvPr id="857" name="繰出金平均値テキスト"/>
        <xdr:cNvSpPr txBox="1"/>
      </xdr:nvSpPr>
      <xdr:spPr>
        <a:xfrm>
          <a:off x="22212300" y="12845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135382</xdr:rowOff>
    </xdr:from>
    <xdr:to>
      <xdr:col>116</xdr:col>
      <xdr:colOff>114300</xdr:colOff>
      <xdr:row>76</xdr:row>
      <xdr:rowOff>65531</xdr:rowOff>
    </xdr:to>
    <xdr:sp macro="" textlink="">
      <xdr:nvSpPr>
        <xdr:cNvPr id="858" name="フローチャート: 判断 857"/>
        <xdr:cNvSpPr/>
      </xdr:nvSpPr>
      <xdr:spPr>
        <a:xfrm>
          <a:off x="22110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77560</xdr:rowOff>
    </xdr:from>
    <xdr:to>
      <xdr:col>111</xdr:col>
      <xdr:colOff>177800</xdr:colOff>
      <xdr:row>77</xdr:row>
      <xdr:rowOff>127470</xdr:rowOff>
    </xdr:to>
    <xdr:cxnSp macro="">
      <xdr:nvCxnSpPr>
        <xdr:cNvPr id="859" name="直線コネクタ 858"/>
        <xdr:cNvCxnSpPr/>
      </xdr:nvCxnSpPr>
      <xdr:spPr>
        <a:xfrm>
          <a:off x="20434300" y="13279210"/>
          <a:ext cx="889000" cy="4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132982</xdr:rowOff>
    </xdr:from>
    <xdr:to>
      <xdr:col>112</xdr:col>
      <xdr:colOff>38100</xdr:colOff>
      <xdr:row>76</xdr:row>
      <xdr:rowOff>63131</xdr:rowOff>
    </xdr:to>
    <xdr:sp macro="" textlink="">
      <xdr:nvSpPr>
        <xdr:cNvPr id="860" name="フローチャート: 判断 859"/>
        <xdr:cNvSpPr/>
      </xdr:nvSpPr>
      <xdr:spPr>
        <a:xfrm>
          <a:off x="21272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79659</xdr:rowOff>
    </xdr:from>
    <xdr:ext cx="534377" cy="259045"/>
    <xdr:sp macro="" textlink="">
      <xdr:nvSpPr>
        <xdr:cNvPr id="861" name="テキスト ボックス 860"/>
        <xdr:cNvSpPr txBox="1"/>
      </xdr:nvSpPr>
      <xdr:spPr>
        <a:xfrm>
          <a:off x="21056111" y="1276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77560</xdr:rowOff>
    </xdr:from>
    <xdr:to>
      <xdr:col>107</xdr:col>
      <xdr:colOff>50800</xdr:colOff>
      <xdr:row>77</xdr:row>
      <xdr:rowOff>109944</xdr:rowOff>
    </xdr:to>
    <xdr:cxnSp macro="">
      <xdr:nvCxnSpPr>
        <xdr:cNvPr id="862" name="直線コネクタ 861"/>
        <xdr:cNvCxnSpPr/>
      </xdr:nvCxnSpPr>
      <xdr:spPr>
        <a:xfrm flipV="1">
          <a:off x="19545300" y="1327921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105169</xdr:rowOff>
    </xdr:from>
    <xdr:to>
      <xdr:col>107</xdr:col>
      <xdr:colOff>101600</xdr:colOff>
      <xdr:row>76</xdr:row>
      <xdr:rowOff>35319</xdr:rowOff>
    </xdr:to>
    <xdr:sp macro="" textlink="">
      <xdr:nvSpPr>
        <xdr:cNvPr id="863" name="フローチャート: 判断 862"/>
        <xdr:cNvSpPr/>
      </xdr:nvSpPr>
      <xdr:spPr>
        <a:xfrm>
          <a:off x="20383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51846</xdr:rowOff>
    </xdr:from>
    <xdr:ext cx="534377" cy="259045"/>
    <xdr:sp macro="" textlink="">
      <xdr:nvSpPr>
        <xdr:cNvPr id="864" name="テキスト ボックス 863"/>
        <xdr:cNvSpPr txBox="1"/>
      </xdr:nvSpPr>
      <xdr:spPr>
        <a:xfrm>
          <a:off x="20167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109944</xdr:rowOff>
    </xdr:from>
    <xdr:to>
      <xdr:col>102</xdr:col>
      <xdr:colOff>114300</xdr:colOff>
      <xdr:row>77</xdr:row>
      <xdr:rowOff>122937</xdr:rowOff>
    </xdr:to>
    <xdr:cxnSp macro="">
      <xdr:nvCxnSpPr>
        <xdr:cNvPr id="865" name="直線コネクタ 864"/>
        <xdr:cNvCxnSpPr/>
      </xdr:nvCxnSpPr>
      <xdr:spPr>
        <a:xfrm flipV="1">
          <a:off x="18656300" y="13311594"/>
          <a:ext cx="889000" cy="1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94729</xdr:rowOff>
    </xdr:from>
    <xdr:to>
      <xdr:col>102</xdr:col>
      <xdr:colOff>165100</xdr:colOff>
      <xdr:row>76</xdr:row>
      <xdr:rowOff>24879</xdr:rowOff>
    </xdr:to>
    <xdr:sp macro="" textlink="">
      <xdr:nvSpPr>
        <xdr:cNvPr id="866" name="フローチャート: 判断 865"/>
        <xdr:cNvSpPr/>
      </xdr:nvSpPr>
      <xdr:spPr>
        <a:xfrm>
          <a:off x="19494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41406</xdr:rowOff>
    </xdr:from>
    <xdr:ext cx="534377" cy="259045"/>
    <xdr:sp macro="" textlink="">
      <xdr:nvSpPr>
        <xdr:cNvPr id="867" name="テキスト ボックス 866"/>
        <xdr:cNvSpPr txBox="1"/>
      </xdr:nvSpPr>
      <xdr:spPr>
        <a:xfrm>
          <a:off x="19278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78289</xdr:rowOff>
    </xdr:from>
    <xdr:to>
      <xdr:col>98</xdr:col>
      <xdr:colOff>38100</xdr:colOff>
      <xdr:row>76</xdr:row>
      <xdr:rowOff>8440</xdr:rowOff>
    </xdr:to>
    <xdr:sp macro="" textlink="">
      <xdr:nvSpPr>
        <xdr:cNvPr id="868" name="フローチャート: 判断 867"/>
        <xdr:cNvSpPr/>
      </xdr:nvSpPr>
      <xdr:spPr>
        <a:xfrm>
          <a:off x="18605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24966</xdr:rowOff>
    </xdr:from>
    <xdr:ext cx="534377" cy="259045"/>
    <xdr:sp macro="" textlink="">
      <xdr:nvSpPr>
        <xdr:cNvPr id="869" name="テキスト ボックス 868"/>
        <xdr:cNvSpPr txBox="1"/>
      </xdr:nvSpPr>
      <xdr:spPr>
        <a:xfrm>
          <a:off x="18389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94481</xdr:rowOff>
    </xdr:from>
    <xdr:to>
      <xdr:col>116</xdr:col>
      <xdr:colOff>114300</xdr:colOff>
      <xdr:row>78</xdr:row>
      <xdr:rowOff>24631</xdr:rowOff>
    </xdr:to>
    <xdr:sp macro="" textlink="">
      <xdr:nvSpPr>
        <xdr:cNvPr id="875" name="楕円 874"/>
        <xdr:cNvSpPr/>
      </xdr:nvSpPr>
      <xdr:spPr>
        <a:xfrm>
          <a:off x="22110700" y="1329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72908</xdr:rowOff>
    </xdr:from>
    <xdr:ext cx="534377" cy="259045"/>
    <xdr:sp macro="" textlink="">
      <xdr:nvSpPr>
        <xdr:cNvPr id="876" name="繰出金該当値テキスト"/>
        <xdr:cNvSpPr txBox="1"/>
      </xdr:nvSpPr>
      <xdr:spPr>
        <a:xfrm>
          <a:off x="22212300" y="1327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76670</xdr:rowOff>
    </xdr:from>
    <xdr:to>
      <xdr:col>112</xdr:col>
      <xdr:colOff>38100</xdr:colOff>
      <xdr:row>78</xdr:row>
      <xdr:rowOff>6820</xdr:rowOff>
    </xdr:to>
    <xdr:sp macro="" textlink="">
      <xdr:nvSpPr>
        <xdr:cNvPr id="877" name="楕円 876"/>
        <xdr:cNvSpPr/>
      </xdr:nvSpPr>
      <xdr:spPr>
        <a:xfrm>
          <a:off x="21272500" y="1327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169397</xdr:rowOff>
    </xdr:from>
    <xdr:ext cx="534377" cy="259045"/>
    <xdr:sp macro="" textlink="">
      <xdr:nvSpPr>
        <xdr:cNvPr id="878" name="テキスト ボックス 877"/>
        <xdr:cNvSpPr txBox="1"/>
      </xdr:nvSpPr>
      <xdr:spPr>
        <a:xfrm>
          <a:off x="21056111" y="133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26760</xdr:rowOff>
    </xdr:from>
    <xdr:to>
      <xdr:col>107</xdr:col>
      <xdr:colOff>101600</xdr:colOff>
      <xdr:row>77</xdr:row>
      <xdr:rowOff>128360</xdr:rowOff>
    </xdr:to>
    <xdr:sp macro="" textlink="">
      <xdr:nvSpPr>
        <xdr:cNvPr id="879" name="楕円 878"/>
        <xdr:cNvSpPr/>
      </xdr:nvSpPr>
      <xdr:spPr>
        <a:xfrm>
          <a:off x="20383500" y="132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119487</xdr:rowOff>
    </xdr:from>
    <xdr:ext cx="534377" cy="259045"/>
    <xdr:sp macro="" textlink="">
      <xdr:nvSpPr>
        <xdr:cNvPr id="880" name="テキスト ボックス 879"/>
        <xdr:cNvSpPr txBox="1"/>
      </xdr:nvSpPr>
      <xdr:spPr>
        <a:xfrm>
          <a:off x="20167111" y="1332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59144</xdr:rowOff>
    </xdr:from>
    <xdr:to>
      <xdr:col>102</xdr:col>
      <xdr:colOff>165100</xdr:colOff>
      <xdr:row>77</xdr:row>
      <xdr:rowOff>160744</xdr:rowOff>
    </xdr:to>
    <xdr:sp macro="" textlink="">
      <xdr:nvSpPr>
        <xdr:cNvPr id="881" name="楕円 880"/>
        <xdr:cNvSpPr/>
      </xdr:nvSpPr>
      <xdr:spPr>
        <a:xfrm>
          <a:off x="19494500" y="1326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151871</xdr:rowOff>
    </xdr:from>
    <xdr:ext cx="534377" cy="259045"/>
    <xdr:sp macro="" textlink="">
      <xdr:nvSpPr>
        <xdr:cNvPr id="882" name="テキスト ボックス 881"/>
        <xdr:cNvSpPr txBox="1"/>
      </xdr:nvSpPr>
      <xdr:spPr>
        <a:xfrm>
          <a:off x="19278111" y="133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72137</xdr:rowOff>
    </xdr:from>
    <xdr:to>
      <xdr:col>98</xdr:col>
      <xdr:colOff>38100</xdr:colOff>
      <xdr:row>78</xdr:row>
      <xdr:rowOff>2287</xdr:rowOff>
    </xdr:to>
    <xdr:sp macro="" textlink="">
      <xdr:nvSpPr>
        <xdr:cNvPr id="883" name="楕円 882"/>
        <xdr:cNvSpPr/>
      </xdr:nvSpPr>
      <xdr:spPr>
        <a:xfrm>
          <a:off x="18605500" y="1327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164864</xdr:rowOff>
    </xdr:from>
    <xdr:ext cx="534377" cy="259045"/>
    <xdr:sp macro="" textlink="">
      <xdr:nvSpPr>
        <xdr:cNvPr id="884" name="テキスト ボックス 883"/>
        <xdr:cNvSpPr txBox="1"/>
      </xdr:nvSpPr>
      <xdr:spPr>
        <a:xfrm>
          <a:off x="18389111" y="1336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418,941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12,642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円増額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人件費は、住民一人当たり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55,171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円で、類似団体の平均値を下回った。退職手当の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等により平成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1,672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円増額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補助費等は、住民一人当たり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42,132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円で、類似団体の平均を下回っており、ふるさと応援寄附金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の寄附申込みの減少等に伴う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返礼品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等により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1,309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少している。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普通建設事業費は、住民一人当たり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63,733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円で、類似団体の平均値を下回っ</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た。高齢者健康福祉施設整備事業の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等により平成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12,307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円増額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山形県天童市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61,966
61,426
113.01
27,428,666
25,960,128
1,376,346
13,551,373
22,403,386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37287</xdr:rowOff>
    </xdr:from>
    <xdr:to>
      <xdr:col>24</xdr:col>
      <xdr:colOff>62865</xdr:colOff>
      <xdr:row>37</xdr:row>
      <xdr:rowOff>95809</xdr:rowOff>
    </xdr:to>
    <xdr:cxnSp macro="">
      <xdr:nvCxnSpPr>
        <xdr:cNvPr id="54" name="直線コネクタ 53"/>
        <xdr:cNvCxnSpPr/>
      </xdr:nvCxnSpPr>
      <xdr:spPr>
        <a:xfrm flipV="1">
          <a:off x="4633595" y="5180787"/>
          <a:ext cx="1270" cy="125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99636</xdr:rowOff>
    </xdr:from>
    <xdr:ext cx="469744" cy="259045"/>
    <xdr:sp macro="" textlink="">
      <xdr:nvSpPr>
        <xdr:cNvPr id="55" name="議会費最小値テキスト"/>
        <xdr:cNvSpPr txBox="1"/>
      </xdr:nvSpPr>
      <xdr:spPr>
        <a:xfrm>
          <a:off x="4686300" y="644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95809</xdr:rowOff>
    </xdr:from>
    <xdr:to>
      <xdr:col>24</xdr:col>
      <xdr:colOff>152400</xdr:colOff>
      <xdr:row>37</xdr:row>
      <xdr:rowOff>95809</xdr:rowOff>
    </xdr:to>
    <xdr:cxnSp macro="">
      <xdr:nvCxnSpPr>
        <xdr:cNvPr id="56" name="直線コネクタ 55"/>
        <xdr:cNvCxnSpPr/>
      </xdr:nvCxnSpPr>
      <xdr:spPr>
        <a:xfrm>
          <a:off x="4546600" y="643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155414</xdr:rowOff>
    </xdr:from>
    <xdr:ext cx="469744" cy="259045"/>
    <xdr:sp macro="" textlink="">
      <xdr:nvSpPr>
        <xdr:cNvPr id="57" name="議会費最大値テキスト"/>
        <xdr:cNvSpPr txBox="1"/>
      </xdr:nvSpPr>
      <xdr:spPr>
        <a:xfrm>
          <a:off x="4686300" y="495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37287</xdr:rowOff>
    </xdr:from>
    <xdr:to>
      <xdr:col>24</xdr:col>
      <xdr:colOff>152400</xdr:colOff>
      <xdr:row>30</xdr:row>
      <xdr:rowOff>37287</xdr:rowOff>
    </xdr:to>
    <xdr:cxnSp macro="">
      <xdr:nvCxnSpPr>
        <xdr:cNvPr id="58" name="直線コネクタ 57"/>
        <xdr:cNvCxnSpPr/>
      </xdr:nvCxnSpPr>
      <xdr:spPr>
        <a:xfrm>
          <a:off x="4546600" y="51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72949</xdr:rowOff>
    </xdr:from>
    <xdr:to>
      <xdr:col>24</xdr:col>
      <xdr:colOff>63500</xdr:colOff>
      <xdr:row>33</xdr:row>
      <xdr:rowOff>94437</xdr:rowOff>
    </xdr:to>
    <xdr:cxnSp macro="">
      <xdr:nvCxnSpPr>
        <xdr:cNvPr id="59" name="直線コネクタ 58"/>
        <xdr:cNvCxnSpPr/>
      </xdr:nvCxnSpPr>
      <xdr:spPr>
        <a:xfrm>
          <a:off x="3797300" y="5730799"/>
          <a:ext cx="8382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72813</xdr:rowOff>
    </xdr:from>
    <xdr:ext cx="469744" cy="259045"/>
    <xdr:sp macro="" textlink="">
      <xdr:nvSpPr>
        <xdr:cNvPr id="60" name="議会費平均値テキスト"/>
        <xdr:cNvSpPr txBox="1"/>
      </xdr:nvSpPr>
      <xdr:spPr>
        <a:xfrm>
          <a:off x="4686300" y="5902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94386</xdr:rowOff>
    </xdr:from>
    <xdr:to>
      <xdr:col>24</xdr:col>
      <xdr:colOff>114300</xdr:colOff>
      <xdr:row>35</xdr:row>
      <xdr:rowOff>24536</xdr:rowOff>
    </xdr:to>
    <xdr:sp macro="" textlink="">
      <xdr:nvSpPr>
        <xdr:cNvPr id="61" name="フローチャート: 判断 60"/>
        <xdr:cNvSpPr/>
      </xdr:nvSpPr>
      <xdr:spPr>
        <a:xfrm>
          <a:off x="45847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62433</xdr:rowOff>
    </xdr:from>
    <xdr:to>
      <xdr:col>19</xdr:col>
      <xdr:colOff>177800</xdr:colOff>
      <xdr:row>33</xdr:row>
      <xdr:rowOff>72949</xdr:rowOff>
    </xdr:to>
    <xdr:cxnSp macro="">
      <xdr:nvCxnSpPr>
        <xdr:cNvPr id="62" name="直線コネクタ 61"/>
        <xdr:cNvCxnSpPr/>
      </xdr:nvCxnSpPr>
      <xdr:spPr>
        <a:xfrm>
          <a:off x="2908300" y="5720283"/>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83871</xdr:rowOff>
    </xdr:from>
    <xdr:to>
      <xdr:col>20</xdr:col>
      <xdr:colOff>38100</xdr:colOff>
      <xdr:row>35</xdr:row>
      <xdr:rowOff>14021</xdr:rowOff>
    </xdr:to>
    <xdr:sp macro="" textlink="">
      <xdr:nvSpPr>
        <xdr:cNvPr id="63" name="フローチャート: 判断 62"/>
        <xdr:cNvSpPr/>
      </xdr:nvSpPr>
      <xdr:spPr>
        <a:xfrm>
          <a:off x="3746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5148</xdr:rowOff>
    </xdr:from>
    <xdr:ext cx="469744" cy="259045"/>
    <xdr:sp macro="" textlink="">
      <xdr:nvSpPr>
        <xdr:cNvPr id="64" name="テキスト ボックス 63"/>
        <xdr:cNvSpPr txBox="1"/>
      </xdr:nvSpPr>
      <xdr:spPr>
        <a:xfrm>
          <a:off x="3562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62433</xdr:rowOff>
    </xdr:from>
    <xdr:to>
      <xdr:col>15</xdr:col>
      <xdr:colOff>50800</xdr:colOff>
      <xdr:row>33</xdr:row>
      <xdr:rowOff>79807</xdr:rowOff>
    </xdr:to>
    <xdr:cxnSp macro="">
      <xdr:nvCxnSpPr>
        <xdr:cNvPr id="65" name="直線コネクタ 64"/>
        <xdr:cNvCxnSpPr/>
      </xdr:nvCxnSpPr>
      <xdr:spPr>
        <a:xfrm flipV="1">
          <a:off x="2019300" y="5720283"/>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71984</xdr:rowOff>
    </xdr:from>
    <xdr:to>
      <xdr:col>15</xdr:col>
      <xdr:colOff>101600</xdr:colOff>
      <xdr:row>35</xdr:row>
      <xdr:rowOff>2134</xdr:rowOff>
    </xdr:to>
    <xdr:sp macro="" textlink="">
      <xdr:nvSpPr>
        <xdr:cNvPr id="66" name="フローチャート: 判断 65"/>
        <xdr:cNvSpPr/>
      </xdr:nvSpPr>
      <xdr:spPr>
        <a:xfrm>
          <a:off x="2857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164711</xdr:rowOff>
    </xdr:from>
    <xdr:ext cx="469744" cy="259045"/>
    <xdr:sp macro="" textlink="">
      <xdr:nvSpPr>
        <xdr:cNvPr id="67" name="テキスト ボックス 66"/>
        <xdr:cNvSpPr txBox="1"/>
      </xdr:nvSpPr>
      <xdr:spPr>
        <a:xfrm>
          <a:off x="2673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114554</xdr:rowOff>
    </xdr:from>
    <xdr:to>
      <xdr:col>10</xdr:col>
      <xdr:colOff>114300</xdr:colOff>
      <xdr:row>33</xdr:row>
      <xdr:rowOff>79807</xdr:rowOff>
    </xdr:to>
    <xdr:cxnSp macro="">
      <xdr:nvCxnSpPr>
        <xdr:cNvPr id="68" name="直線コネクタ 67"/>
        <xdr:cNvCxnSpPr/>
      </xdr:nvCxnSpPr>
      <xdr:spPr>
        <a:xfrm>
          <a:off x="1130300" y="5600954"/>
          <a:ext cx="889000" cy="1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86157</xdr:rowOff>
    </xdr:from>
    <xdr:to>
      <xdr:col>10</xdr:col>
      <xdr:colOff>165100</xdr:colOff>
      <xdr:row>35</xdr:row>
      <xdr:rowOff>16307</xdr:rowOff>
    </xdr:to>
    <xdr:sp macro="" textlink="">
      <xdr:nvSpPr>
        <xdr:cNvPr id="69" name="フローチャート: 判断 68"/>
        <xdr:cNvSpPr/>
      </xdr:nvSpPr>
      <xdr:spPr>
        <a:xfrm>
          <a:off x="1968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7434</xdr:rowOff>
    </xdr:from>
    <xdr:ext cx="469744" cy="259045"/>
    <xdr:sp macro="" textlink="">
      <xdr:nvSpPr>
        <xdr:cNvPr id="70" name="テキスト ボックス 69"/>
        <xdr:cNvSpPr txBox="1"/>
      </xdr:nvSpPr>
      <xdr:spPr>
        <a:xfrm>
          <a:off x="1784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93015</xdr:rowOff>
    </xdr:from>
    <xdr:to>
      <xdr:col>6</xdr:col>
      <xdr:colOff>38100</xdr:colOff>
      <xdr:row>34</xdr:row>
      <xdr:rowOff>23165</xdr:rowOff>
    </xdr:to>
    <xdr:sp macro="" textlink="">
      <xdr:nvSpPr>
        <xdr:cNvPr id="71" name="フローチャート: 判断 70"/>
        <xdr:cNvSpPr/>
      </xdr:nvSpPr>
      <xdr:spPr>
        <a:xfrm>
          <a:off x="1079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14292</xdr:rowOff>
    </xdr:from>
    <xdr:ext cx="469744" cy="259045"/>
    <xdr:sp macro="" textlink="">
      <xdr:nvSpPr>
        <xdr:cNvPr id="72" name="テキスト ボックス 71"/>
        <xdr:cNvSpPr txBox="1"/>
      </xdr:nvSpPr>
      <xdr:spPr>
        <a:xfrm>
          <a:off x="895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43637</xdr:rowOff>
    </xdr:from>
    <xdr:to>
      <xdr:col>24</xdr:col>
      <xdr:colOff>114300</xdr:colOff>
      <xdr:row>33</xdr:row>
      <xdr:rowOff>145237</xdr:rowOff>
    </xdr:to>
    <xdr:sp macro="" textlink="">
      <xdr:nvSpPr>
        <xdr:cNvPr id="78" name="楕円 77"/>
        <xdr:cNvSpPr/>
      </xdr:nvSpPr>
      <xdr:spPr>
        <a:xfrm>
          <a:off x="4584700" y="570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66514</xdr:rowOff>
    </xdr:from>
    <xdr:ext cx="469744" cy="259045"/>
    <xdr:sp macro="" textlink="">
      <xdr:nvSpPr>
        <xdr:cNvPr id="79" name="議会費該当値テキスト"/>
        <xdr:cNvSpPr txBox="1"/>
      </xdr:nvSpPr>
      <xdr:spPr>
        <a:xfrm>
          <a:off x="4686300" y="5552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22149</xdr:rowOff>
    </xdr:from>
    <xdr:to>
      <xdr:col>20</xdr:col>
      <xdr:colOff>38100</xdr:colOff>
      <xdr:row>33</xdr:row>
      <xdr:rowOff>123749</xdr:rowOff>
    </xdr:to>
    <xdr:sp macro="" textlink="">
      <xdr:nvSpPr>
        <xdr:cNvPr id="80" name="楕円 79"/>
        <xdr:cNvSpPr/>
      </xdr:nvSpPr>
      <xdr:spPr>
        <a:xfrm>
          <a:off x="3746500" y="567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140276</xdr:rowOff>
    </xdr:from>
    <xdr:ext cx="469744" cy="259045"/>
    <xdr:sp macro="" textlink="">
      <xdr:nvSpPr>
        <xdr:cNvPr id="81" name="テキスト ボックス 80"/>
        <xdr:cNvSpPr txBox="1"/>
      </xdr:nvSpPr>
      <xdr:spPr>
        <a:xfrm>
          <a:off x="3562428" y="545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11633</xdr:rowOff>
    </xdr:from>
    <xdr:to>
      <xdr:col>15</xdr:col>
      <xdr:colOff>101600</xdr:colOff>
      <xdr:row>33</xdr:row>
      <xdr:rowOff>113233</xdr:rowOff>
    </xdr:to>
    <xdr:sp macro="" textlink="">
      <xdr:nvSpPr>
        <xdr:cNvPr id="82" name="楕円 81"/>
        <xdr:cNvSpPr/>
      </xdr:nvSpPr>
      <xdr:spPr>
        <a:xfrm>
          <a:off x="2857500" y="566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129760</xdr:rowOff>
    </xdr:from>
    <xdr:ext cx="469744" cy="259045"/>
    <xdr:sp macro="" textlink="">
      <xdr:nvSpPr>
        <xdr:cNvPr id="83" name="テキスト ボックス 82"/>
        <xdr:cNvSpPr txBox="1"/>
      </xdr:nvSpPr>
      <xdr:spPr>
        <a:xfrm>
          <a:off x="2673428" y="544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29007</xdr:rowOff>
    </xdr:from>
    <xdr:to>
      <xdr:col>10</xdr:col>
      <xdr:colOff>165100</xdr:colOff>
      <xdr:row>33</xdr:row>
      <xdr:rowOff>130607</xdr:rowOff>
    </xdr:to>
    <xdr:sp macro="" textlink="">
      <xdr:nvSpPr>
        <xdr:cNvPr id="84" name="楕円 83"/>
        <xdr:cNvSpPr/>
      </xdr:nvSpPr>
      <xdr:spPr>
        <a:xfrm>
          <a:off x="1968500" y="568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147134</xdr:rowOff>
    </xdr:from>
    <xdr:ext cx="469744" cy="259045"/>
    <xdr:sp macro="" textlink="">
      <xdr:nvSpPr>
        <xdr:cNvPr id="85" name="テキスト ボックス 84"/>
        <xdr:cNvSpPr txBox="1"/>
      </xdr:nvSpPr>
      <xdr:spPr>
        <a:xfrm>
          <a:off x="1784428" y="546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63754</xdr:rowOff>
    </xdr:from>
    <xdr:to>
      <xdr:col>6</xdr:col>
      <xdr:colOff>38100</xdr:colOff>
      <xdr:row>32</xdr:row>
      <xdr:rowOff>165354</xdr:rowOff>
    </xdr:to>
    <xdr:sp macro="" textlink="">
      <xdr:nvSpPr>
        <xdr:cNvPr id="86" name="楕円 85"/>
        <xdr:cNvSpPr/>
      </xdr:nvSpPr>
      <xdr:spPr>
        <a:xfrm>
          <a:off x="1079500" y="555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10431</xdr:rowOff>
    </xdr:from>
    <xdr:ext cx="469744" cy="259045"/>
    <xdr:sp macro="" textlink="">
      <xdr:nvSpPr>
        <xdr:cNvPr id="87" name="テキスト ボックス 86"/>
        <xdr:cNvSpPr txBox="1"/>
      </xdr:nvSpPr>
      <xdr:spPr>
        <a:xfrm>
          <a:off x="895428" y="53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39863</xdr:rowOff>
    </xdr:from>
    <xdr:to>
      <xdr:col>24</xdr:col>
      <xdr:colOff>62865</xdr:colOff>
      <xdr:row>57</xdr:row>
      <xdr:rowOff>163833</xdr:rowOff>
    </xdr:to>
    <xdr:cxnSp macro="">
      <xdr:nvCxnSpPr>
        <xdr:cNvPr id="111" name="直線コネクタ 110"/>
        <xdr:cNvCxnSpPr/>
      </xdr:nvCxnSpPr>
      <xdr:spPr>
        <a:xfrm flipV="1">
          <a:off x="4633595" y="8783813"/>
          <a:ext cx="1270" cy="115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167660</xdr:rowOff>
    </xdr:from>
    <xdr:ext cx="534377" cy="259045"/>
    <xdr:sp macro="" textlink="">
      <xdr:nvSpPr>
        <xdr:cNvPr id="112" name="総務費最小値テキスト"/>
        <xdr:cNvSpPr txBox="1"/>
      </xdr:nvSpPr>
      <xdr:spPr>
        <a:xfrm>
          <a:off x="4686300" y="994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163833</xdr:rowOff>
    </xdr:from>
    <xdr:to>
      <xdr:col>24</xdr:col>
      <xdr:colOff>152400</xdr:colOff>
      <xdr:row>57</xdr:row>
      <xdr:rowOff>163833</xdr:rowOff>
    </xdr:to>
    <xdr:cxnSp macro="">
      <xdr:nvCxnSpPr>
        <xdr:cNvPr id="113" name="直線コネクタ 112"/>
        <xdr:cNvCxnSpPr/>
      </xdr:nvCxnSpPr>
      <xdr:spPr>
        <a:xfrm>
          <a:off x="4546600" y="993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157990</xdr:rowOff>
    </xdr:from>
    <xdr:ext cx="599010" cy="259045"/>
    <xdr:sp macro="" textlink="">
      <xdr:nvSpPr>
        <xdr:cNvPr id="114" name="総務費最大値テキスト"/>
        <xdr:cNvSpPr txBox="1"/>
      </xdr:nvSpPr>
      <xdr:spPr>
        <a:xfrm>
          <a:off x="4686300" y="85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180,602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39863</xdr:rowOff>
    </xdr:from>
    <xdr:to>
      <xdr:col>24</xdr:col>
      <xdr:colOff>152400</xdr:colOff>
      <xdr:row>51</xdr:row>
      <xdr:rowOff>39863</xdr:rowOff>
    </xdr:to>
    <xdr:cxnSp macro="">
      <xdr:nvCxnSpPr>
        <xdr:cNvPr id="115" name="直線コネクタ 114"/>
        <xdr:cNvCxnSpPr/>
      </xdr:nvCxnSpPr>
      <xdr:spPr>
        <a:xfrm>
          <a:off x="4546600" y="878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109372</xdr:rowOff>
    </xdr:from>
    <xdr:to>
      <xdr:col>24</xdr:col>
      <xdr:colOff>63500</xdr:colOff>
      <xdr:row>56</xdr:row>
      <xdr:rowOff>138595</xdr:rowOff>
    </xdr:to>
    <xdr:cxnSp macro="">
      <xdr:nvCxnSpPr>
        <xdr:cNvPr id="116" name="直線コネクタ 115"/>
        <xdr:cNvCxnSpPr/>
      </xdr:nvCxnSpPr>
      <xdr:spPr>
        <a:xfrm>
          <a:off x="3797300" y="9710572"/>
          <a:ext cx="838200" cy="2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3298</xdr:rowOff>
    </xdr:from>
    <xdr:ext cx="534377" cy="259045"/>
    <xdr:sp macro="" textlink="">
      <xdr:nvSpPr>
        <xdr:cNvPr id="117" name="総務費平均値テキスト"/>
        <xdr:cNvSpPr txBox="1"/>
      </xdr:nvSpPr>
      <xdr:spPr>
        <a:xfrm>
          <a:off x="4686300" y="9433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151871</xdr:rowOff>
    </xdr:from>
    <xdr:to>
      <xdr:col>24</xdr:col>
      <xdr:colOff>114300</xdr:colOff>
      <xdr:row>56</xdr:row>
      <xdr:rowOff>82021</xdr:rowOff>
    </xdr:to>
    <xdr:sp macro="" textlink="">
      <xdr:nvSpPr>
        <xdr:cNvPr id="118" name="フローチャート: 判断 117"/>
        <xdr:cNvSpPr/>
      </xdr:nvSpPr>
      <xdr:spPr>
        <a:xfrm>
          <a:off x="45847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114752</xdr:rowOff>
    </xdr:from>
    <xdr:to>
      <xdr:col>19</xdr:col>
      <xdr:colOff>177800</xdr:colOff>
      <xdr:row>56</xdr:row>
      <xdr:rowOff>109372</xdr:rowOff>
    </xdr:to>
    <xdr:cxnSp macro="">
      <xdr:nvCxnSpPr>
        <xdr:cNvPr id="119" name="直線コネクタ 118"/>
        <xdr:cNvCxnSpPr/>
      </xdr:nvCxnSpPr>
      <xdr:spPr>
        <a:xfrm>
          <a:off x="2908300" y="9544502"/>
          <a:ext cx="889000" cy="16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4882</xdr:rowOff>
    </xdr:from>
    <xdr:to>
      <xdr:col>20</xdr:col>
      <xdr:colOff>38100</xdr:colOff>
      <xdr:row>56</xdr:row>
      <xdr:rowOff>106482</xdr:rowOff>
    </xdr:to>
    <xdr:sp macro="" textlink="">
      <xdr:nvSpPr>
        <xdr:cNvPr id="120" name="フローチャート: 判断 119"/>
        <xdr:cNvSpPr/>
      </xdr:nvSpPr>
      <xdr:spPr>
        <a:xfrm>
          <a:off x="3746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123009</xdr:rowOff>
    </xdr:from>
    <xdr:ext cx="534377" cy="259045"/>
    <xdr:sp macro="" textlink="">
      <xdr:nvSpPr>
        <xdr:cNvPr id="121" name="テキスト ボックス 120"/>
        <xdr:cNvSpPr txBox="1"/>
      </xdr:nvSpPr>
      <xdr:spPr>
        <a:xfrm>
          <a:off x="3530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110546</xdr:rowOff>
    </xdr:from>
    <xdr:to>
      <xdr:col>15</xdr:col>
      <xdr:colOff>50800</xdr:colOff>
      <xdr:row>55</xdr:row>
      <xdr:rowOff>114752</xdr:rowOff>
    </xdr:to>
    <xdr:cxnSp macro="">
      <xdr:nvCxnSpPr>
        <xdr:cNvPr id="122" name="直線コネクタ 121"/>
        <xdr:cNvCxnSpPr/>
      </xdr:nvCxnSpPr>
      <xdr:spPr>
        <a:xfrm>
          <a:off x="2019300" y="9540296"/>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3571</xdr:rowOff>
    </xdr:from>
    <xdr:to>
      <xdr:col>15</xdr:col>
      <xdr:colOff>101600</xdr:colOff>
      <xdr:row>56</xdr:row>
      <xdr:rowOff>105171</xdr:rowOff>
    </xdr:to>
    <xdr:sp macro="" textlink="">
      <xdr:nvSpPr>
        <xdr:cNvPr id="123" name="フローチャート: 判断 122"/>
        <xdr:cNvSpPr/>
      </xdr:nvSpPr>
      <xdr:spPr>
        <a:xfrm>
          <a:off x="2857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96298</xdr:rowOff>
    </xdr:from>
    <xdr:ext cx="534377" cy="259045"/>
    <xdr:sp macro="" textlink="">
      <xdr:nvSpPr>
        <xdr:cNvPr id="124" name="テキスト ボックス 123"/>
        <xdr:cNvSpPr txBox="1"/>
      </xdr:nvSpPr>
      <xdr:spPr>
        <a:xfrm>
          <a:off x="2641111" y="969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150520</xdr:rowOff>
    </xdr:from>
    <xdr:to>
      <xdr:col>10</xdr:col>
      <xdr:colOff>114300</xdr:colOff>
      <xdr:row>55</xdr:row>
      <xdr:rowOff>110546</xdr:rowOff>
    </xdr:to>
    <xdr:cxnSp macro="">
      <xdr:nvCxnSpPr>
        <xdr:cNvPr id="125" name="直線コネクタ 124"/>
        <xdr:cNvCxnSpPr/>
      </xdr:nvCxnSpPr>
      <xdr:spPr>
        <a:xfrm>
          <a:off x="1130300" y="9408820"/>
          <a:ext cx="889000" cy="13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165176</xdr:rowOff>
    </xdr:from>
    <xdr:to>
      <xdr:col>10</xdr:col>
      <xdr:colOff>165100</xdr:colOff>
      <xdr:row>56</xdr:row>
      <xdr:rowOff>95326</xdr:rowOff>
    </xdr:to>
    <xdr:sp macro="" textlink="">
      <xdr:nvSpPr>
        <xdr:cNvPr id="126" name="フローチャート: 判断 125"/>
        <xdr:cNvSpPr/>
      </xdr:nvSpPr>
      <xdr:spPr>
        <a:xfrm>
          <a:off x="1968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86453</xdr:rowOff>
    </xdr:from>
    <xdr:ext cx="534377" cy="259045"/>
    <xdr:sp macro="" textlink="">
      <xdr:nvSpPr>
        <xdr:cNvPr id="127" name="テキスト ボックス 126"/>
        <xdr:cNvSpPr txBox="1"/>
      </xdr:nvSpPr>
      <xdr:spPr>
        <a:xfrm>
          <a:off x="1752111" y="96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124851</xdr:rowOff>
    </xdr:from>
    <xdr:to>
      <xdr:col>6</xdr:col>
      <xdr:colOff>38100</xdr:colOff>
      <xdr:row>56</xdr:row>
      <xdr:rowOff>55001</xdr:rowOff>
    </xdr:to>
    <xdr:sp macro="" textlink="">
      <xdr:nvSpPr>
        <xdr:cNvPr id="128" name="フローチャート: 判断 127"/>
        <xdr:cNvSpPr/>
      </xdr:nvSpPr>
      <xdr:spPr>
        <a:xfrm>
          <a:off x="1079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46128</xdr:rowOff>
    </xdr:from>
    <xdr:ext cx="534377" cy="259045"/>
    <xdr:sp macro="" textlink="">
      <xdr:nvSpPr>
        <xdr:cNvPr id="129" name="テキスト ボックス 128"/>
        <xdr:cNvSpPr txBox="1"/>
      </xdr:nvSpPr>
      <xdr:spPr>
        <a:xfrm>
          <a:off x="863111" y="964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87795</xdr:rowOff>
    </xdr:from>
    <xdr:to>
      <xdr:col>24</xdr:col>
      <xdr:colOff>114300</xdr:colOff>
      <xdr:row>57</xdr:row>
      <xdr:rowOff>17945</xdr:rowOff>
    </xdr:to>
    <xdr:sp macro="" textlink="">
      <xdr:nvSpPr>
        <xdr:cNvPr id="135" name="楕円 134"/>
        <xdr:cNvSpPr/>
      </xdr:nvSpPr>
      <xdr:spPr>
        <a:xfrm>
          <a:off x="4584700" y="968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66222</xdr:rowOff>
    </xdr:from>
    <xdr:ext cx="534377" cy="259045"/>
    <xdr:sp macro="" textlink="">
      <xdr:nvSpPr>
        <xdr:cNvPr id="136" name="総務費該当値テキスト"/>
        <xdr:cNvSpPr txBox="1"/>
      </xdr:nvSpPr>
      <xdr:spPr>
        <a:xfrm>
          <a:off x="4686300" y="966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58572</xdr:rowOff>
    </xdr:from>
    <xdr:to>
      <xdr:col>20</xdr:col>
      <xdr:colOff>38100</xdr:colOff>
      <xdr:row>56</xdr:row>
      <xdr:rowOff>160172</xdr:rowOff>
    </xdr:to>
    <xdr:sp macro="" textlink="">
      <xdr:nvSpPr>
        <xdr:cNvPr id="137" name="楕円 136"/>
        <xdr:cNvSpPr/>
      </xdr:nvSpPr>
      <xdr:spPr>
        <a:xfrm>
          <a:off x="3746500" y="965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151299</xdr:rowOff>
    </xdr:from>
    <xdr:ext cx="534377" cy="259045"/>
    <xdr:sp macro="" textlink="">
      <xdr:nvSpPr>
        <xdr:cNvPr id="138" name="テキスト ボックス 137"/>
        <xdr:cNvSpPr txBox="1"/>
      </xdr:nvSpPr>
      <xdr:spPr>
        <a:xfrm>
          <a:off x="3530111" y="975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63952</xdr:rowOff>
    </xdr:from>
    <xdr:to>
      <xdr:col>15</xdr:col>
      <xdr:colOff>101600</xdr:colOff>
      <xdr:row>55</xdr:row>
      <xdr:rowOff>165552</xdr:rowOff>
    </xdr:to>
    <xdr:sp macro="" textlink="">
      <xdr:nvSpPr>
        <xdr:cNvPr id="139" name="楕円 138"/>
        <xdr:cNvSpPr/>
      </xdr:nvSpPr>
      <xdr:spPr>
        <a:xfrm>
          <a:off x="2857500" y="949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10629</xdr:rowOff>
    </xdr:from>
    <xdr:ext cx="534377" cy="259045"/>
    <xdr:sp macro="" textlink="">
      <xdr:nvSpPr>
        <xdr:cNvPr id="140" name="テキスト ボックス 139"/>
        <xdr:cNvSpPr txBox="1"/>
      </xdr:nvSpPr>
      <xdr:spPr>
        <a:xfrm>
          <a:off x="2641111" y="926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59746</xdr:rowOff>
    </xdr:from>
    <xdr:to>
      <xdr:col>10</xdr:col>
      <xdr:colOff>165100</xdr:colOff>
      <xdr:row>55</xdr:row>
      <xdr:rowOff>161346</xdr:rowOff>
    </xdr:to>
    <xdr:sp macro="" textlink="">
      <xdr:nvSpPr>
        <xdr:cNvPr id="141" name="楕円 140"/>
        <xdr:cNvSpPr/>
      </xdr:nvSpPr>
      <xdr:spPr>
        <a:xfrm>
          <a:off x="1968500" y="948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6423</xdr:rowOff>
    </xdr:from>
    <xdr:ext cx="534377" cy="259045"/>
    <xdr:sp macro="" textlink="">
      <xdr:nvSpPr>
        <xdr:cNvPr id="142" name="テキスト ボックス 141"/>
        <xdr:cNvSpPr txBox="1"/>
      </xdr:nvSpPr>
      <xdr:spPr>
        <a:xfrm>
          <a:off x="1752111" y="926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99720</xdr:rowOff>
    </xdr:from>
    <xdr:to>
      <xdr:col>6</xdr:col>
      <xdr:colOff>38100</xdr:colOff>
      <xdr:row>55</xdr:row>
      <xdr:rowOff>29870</xdr:rowOff>
    </xdr:to>
    <xdr:sp macro="" textlink="">
      <xdr:nvSpPr>
        <xdr:cNvPr id="143" name="楕円 142"/>
        <xdr:cNvSpPr/>
      </xdr:nvSpPr>
      <xdr:spPr>
        <a:xfrm>
          <a:off x="1079500" y="935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46397</xdr:rowOff>
    </xdr:from>
    <xdr:ext cx="534377" cy="259045"/>
    <xdr:sp macro="" textlink="">
      <xdr:nvSpPr>
        <xdr:cNvPr id="144" name="テキスト ボックス 143"/>
        <xdr:cNvSpPr txBox="1"/>
      </xdr:nvSpPr>
      <xdr:spPr>
        <a:xfrm>
          <a:off x="863111" y="913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99161</xdr:rowOff>
    </xdr:from>
    <xdr:to>
      <xdr:col>24</xdr:col>
      <xdr:colOff>62865</xdr:colOff>
      <xdr:row>78</xdr:row>
      <xdr:rowOff>81738</xdr:rowOff>
    </xdr:to>
    <xdr:cxnSp macro="">
      <xdr:nvCxnSpPr>
        <xdr:cNvPr id="169" name="直線コネクタ 168"/>
        <xdr:cNvCxnSpPr/>
      </xdr:nvCxnSpPr>
      <xdr:spPr>
        <a:xfrm flipV="1">
          <a:off x="4633595" y="12100661"/>
          <a:ext cx="1270" cy="135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85565</xdr:rowOff>
    </xdr:from>
    <xdr:ext cx="599010" cy="259045"/>
    <xdr:sp macro="" textlink="">
      <xdr:nvSpPr>
        <xdr:cNvPr id="170" name="民生費最小値テキスト"/>
        <xdr:cNvSpPr txBox="1"/>
      </xdr:nvSpPr>
      <xdr:spPr>
        <a:xfrm>
          <a:off x="4686300" y="134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81738</xdr:rowOff>
    </xdr:from>
    <xdr:to>
      <xdr:col>24</xdr:col>
      <xdr:colOff>152400</xdr:colOff>
      <xdr:row>78</xdr:row>
      <xdr:rowOff>81738</xdr:rowOff>
    </xdr:to>
    <xdr:cxnSp macro="">
      <xdr:nvCxnSpPr>
        <xdr:cNvPr id="171" name="直線コネクタ 170"/>
        <xdr:cNvCxnSpPr/>
      </xdr:nvCxnSpPr>
      <xdr:spPr>
        <a:xfrm>
          <a:off x="4546600" y="134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45838</xdr:rowOff>
    </xdr:from>
    <xdr:ext cx="599010" cy="259045"/>
    <xdr:sp macro="" textlink="">
      <xdr:nvSpPr>
        <xdr:cNvPr id="172" name="民生費最大値テキスト"/>
        <xdr:cNvSpPr txBox="1"/>
      </xdr:nvSpPr>
      <xdr:spPr>
        <a:xfrm>
          <a:off x="4686300" y="1187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99161</xdr:rowOff>
    </xdr:from>
    <xdr:to>
      <xdr:col>24</xdr:col>
      <xdr:colOff>152400</xdr:colOff>
      <xdr:row>70</xdr:row>
      <xdr:rowOff>99161</xdr:rowOff>
    </xdr:to>
    <xdr:cxnSp macro="">
      <xdr:nvCxnSpPr>
        <xdr:cNvPr id="173" name="直線コネクタ 172"/>
        <xdr:cNvCxnSpPr/>
      </xdr:nvCxnSpPr>
      <xdr:spPr>
        <a:xfrm>
          <a:off x="4546600" y="1210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52578</xdr:rowOff>
    </xdr:from>
    <xdr:to>
      <xdr:col>24</xdr:col>
      <xdr:colOff>63500</xdr:colOff>
      <xdr:row>77</xdr:row>
      <xdr:rowOff>92824</xdr:rowOff>
    </xdr:to>
    <xdr:cxnSp macro="">
      <xdr:nvCxnSpPr>
        <xdr:cNvPr id="174" name="直線コネクタ 173"/>
        <xdr:cNvCxnSpPr/>
      </xdr:nvCxnSpPr>
      <xdr:spPr>
        <a:xfrm flipV="1">
          <a:off x="3797300" y="13082778"/>
          <a:ext cx="838200" cy="21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64114</xdr:rowOff>
    </xdr:from>
    <xdr:ext cx="599010" cy="259045"/>
    <xdr:sp macro="" textlink="">
      <xdr:nvSpPr>
        <xdr:cNvPr id="175" name="民生費平均値テキスト"/>
        <xdr:cNvSpPr txBox="1"/>
      </xdr:nvSpPr>
      <xdr:spPr>
        <a:xfrm>
          <a:off x="4686300" y="12751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41237</xdr:rowOff>
    </xdr:from>
    <xdr:to>
      <xdr:col>24</xdr:col>
      <xdr:colOff>114300</xdr:colOff>
      <xdr:row>75</xdr:row>
      <xdr:rowOff>142837</xdr:rowOff>
    </xdr:to>
    <xdr:sp macro="" textlink="">
      <xdr:nvSpPr>
        <xdr:cNvPr id="176" name="フローチャート: 判断 175"/>
        <xdr:cNvSpPr/>
      </xdr:nvSpPr>
      <xdr:spPr>
        <a:xfrm>
          <a:off x="45847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92824</xdr:rowOff>
    </xdr:from>
    <xdr:to>
      <xdr:col>19</xdr:col>
      <xdr:colOff>177800</xdr:colOff>
      <xdr:row>78</xdr:row>
      <xdr:rowOff>39421</xdr:rowOff>
    </xdr:to>
    <xdr:cxnSp macro="">
      <xdr:nvCxnSpPr>
        <xdr:cNvPr id="177" name="直線コネクタ 176"/>
        <xdr:cNvCxnSpPr/>
      </xdr:nvCxnSpPr>
      <xdr:spPr>
        <a:xfrm flipV="1">
          <a:off x="2908300" y="13294474"/>
          <a:ext cx="889000" cy="11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111366</xdr:rowOff>
    </xdr:from>
    <xdr:to>
      <xdr:col>20</xdr:col>
      <xdr:colOff>38100</xdr:colOff>
      <xdr:row>76</xdr:row>
      <xdr:rowOff>41517</xdr:rowOff>
    </xdr:to>
    <xdr:sp macro="" textlink="">
      <xdr:nvSpPr>
        <xdr:cNvPr id="178" name="フローチャート: 判断 177"/>
        <xdr:cNvSpPr/>
      </xdr:nvSpPr>
      <xdr:spPr>
        <a:xfrm>
          <a:off x="3746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58043</xdr:rowOff>
    </xdr:from>
    <xdr:ext cx="599010" cy="259045"/>
    <xdr:sp macro="" textlink="">
      <xdr:nvSpPr>
        <xdr:cNvPr id="179" name="テキスト ボックス 178"/>
        <xdr:cNvSpPr txBox="1"/>
      </xdr:nvSpPr>
      <xdr:spPr>
        <a:xfrm>
          <a:off x="3497795" y="1274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39421</xdr:rowOff>
    </xdr:from>
    <xdr:to>
      <xdr:col>15</xdr:col>
      <xdr:colOff>50800</xdr:colOff>
      <xdr:row>78</xdr:row>
      <xdr:rowOff>61531</xdr:rowOff>
    </xdr:to>
    <xdr:cxnSp macro="">
      <xdr:nvCxnSpPr>
        <xdr:cNvPr id="180" name="直線コネクタ 179"/>
        <xdr:cNvCxnSpPr/>
      </xdr:nvCxnSpPr>
      <xdr:spPr>
        <a:xfrm flipV="1">
          <a:off x="2019300" y="13412521"/>
          <a:ext cx="889000" cy="2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110224</xdr:rowOff>
    </xdr:from>
    <xdr:to>
      <xdr:col>15</xdr:col>
      <xdr:colOff>101600</xdr:colOff>
      <xdr:row>76</xdr:row>
      <xdr:rowOff>40373</xdr:rowOff>
    </xdr:to>
    <xdr:sp macro="" textlink="">
      <xdr:nvSpPr>
        <xdr:cNvPr id="181" name="フローチャート: 判断 180"/>
        <xdr:cNvSpPr/>
      </xdr:nvSpPr>
      <xdr:spPr>
        <a:xfrm>
          <a:off x="2857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56901</xdr:rowOff>
    </xdr:from>
    <xdr:ext cx="599010" cy="259045"/>
    <xdr:sp macro="" textlink="">
      <xdr:nvSpPr>
        <xdr:cNvPr id="182" name="テキスト ボックス 181"/>
        <xdr:cNvSpPr txBox="1"/>
      </xdr:nvSpPr>
      <xdr:spPr>
        <a:xfrm>
          <a:off x="2608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61531</xdr:rowOff>
    </xdr:from>
    <xdr:to>
      <xdr:col>10</xdr:col>
      <xdr:colOff>114300</xdr:colOff>
      <xdr:row>79</xdr:row>
      <xdr:rowOff>60883</xdr:rowOff>
    </xdr:to>
    <xdr:cxnSp macro="">
      <xdr:nvCxnSpPr>
        <xdr:cNvPr id="183" name="直線コネクタ 182"/>
        <xdr:cNvCxnSpPr/>
      </xdr:nvCxnSpPr>
      <xdr:spPr>
        <a:xfrm flipV="1">
          <a:off x="1130300" y="13434631"/>
          <a:ext cx="889000" cy="17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154851</xdr:rowOff>
    </xdr:from>
    <xdr:to>
      <xdr:col>10</xdr:col>
      <xdr:colOff>165100</xdr:colOff>
      <xdr:row>76</xdr:row>
      <xdr:rowOff>85001</xdr:rowOff>
    </xdr:to>
    <xdr:sp macro="" textlink="">
      <xdr:nvSpPr>
        <xdr:cNvPr id="184" name="フローチャート: 判断 183"/>
        <xdr:cNvSpPr/>
      </xdr:nvSpPr>
      <xdr:spPr>
        <a:xfrm>
          <a:off x="1968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101528</xdr:rowOff>
    </xdr:from>
    <xdr:ext cx="599010" cy="259045"/>
    <xdr:sp macro="" textlink="">
      <xdr:nvSpPr>
        <xdr:cNvPr id="185" name="テキスト ボックス 184"/>
        <xdr:cNvSpPr txBox="1"/>
      </xdr:nvSpPr>
      <xdr:spPr>
        <a:xfrm>
          <a:off x="1719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69202</xdr:rowOff>
    </xdr:from>
    <xdr:to>
      <xdr:col>6</xdr:col>
      <xdr:colOff>38100</xdr:colOff>
      <xdr:row>75</xdr:row>
      <xdr:rowOff>170802</xdr:rowOff>
    </xdr:to>
    <xdr:sp macro="" textlink="">
      <xdr:nvSpPr>
        <xdr:cNvPr id="186" name="フローチャート: 判断 185"/>
        <xdr:cNvSpPr/>
      </xdr:nvSpPr>
      <xdr:spPr>
        <a:xfrm>
          <a:off x="1079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15879</xdr:rowOff>
    </xdr:from>
    <xdr:ext cx="599010" cy="259045"/>
    <xdr:sp macro="" textlink="">
      <xdr:nvSpPr>
        <xdr:cNvPr id="187" name="テキスト ボックス 186"/>
        <xdr:cNvSpPr txBox="1"/>
      </xdr:nvSpPr>
      <xdr:spPr>
        <a:xfrm>
          <a:off x="830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1778</xdr:rowOff>
    </xdr:from>
    <xdr:to>
      <xdr:col>24</xdr:col>
      <xdr:colOff>114300</xdr:colOff>
      <xdr:row>76</xdr:row>
      <xdr:rowOff>103378</xdr:rowOff>
    </xdr:to>
    <xdr:sp macro="" textlink="">
      <xdr:nvSpPr>
        <xdr:cNvPr id="193" name="楕円 192"/>
        <xdr:cNvSpPr/>
      </xdr:nvSpPr>
      <xdr:spPr>
        <a:xfrm>
          <a:off x="4584700" y="1303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151655</xdr:rowOff>
    </xdr:from>
    <xdr:ext cx="599010" cy="259045"/>
    <xdr:sp macro="" textlink="">
      <xdr:nvSpPr>
        <xdr:cNvPr id="194" name="民生費該当値テキスト"/>
        <xdr:cNvSpPr txBox="1"/>
      </xdr:nvSpPr>
      <xdr:spPr>
        <a:xfrm>
          <a:off x="4686300" y="13010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42024</xdr:rowOff>
    </xdr:from>
    <xdr:to>
      <xdr:col>20</xdr:col>
      <xdr:colOff>38100</xdr:colOff>
      <xdr:row>77</xdr:row>
      <xdr:rowOff>143624</xdr:rowOff>
    </xdr:to>
    <xdr:sp macro="" textlink="">
      <xdr:nvSpPr>
        <xdr:cNvPr id="195" name="楕円 194"/>
        <xdr:cNvSpPr/>
      </xdr:nvSpPr>
      <xdr:spPr>
        <a:xfrm>
          <a:off x="3746500" y="1324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134751</xdr:rowOff>
    </xdr:from>
    <xdr:ext cx="599010" cy="259045"/>
    <xdr:sp macro="" textlink="">
      <xdr:nvSpPr>
        <xdr:cNvPr id="196" name="テキスト ボックス 195"/>
        <xdr:cNvSpPr txBox="1"/>
      </xdr:nvSpPr>
      <xdr:spPr>
        <a:xfrm>
          <a:off x="3497795" y="1333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160071</xdr:rowOff>
    </xdr:from>
    <xdr:to>
      <xdr:col>15</xdr:col>
      <xdr:colOff>101600</xdr:colOff>
      <xdr:row>78</xdr:row>
      <xdr:rowOff>90221</xdr:rowOff>
    </xdr:to>
    <xdr:sp macro="" textlink="">
      <xdr:nvSpPr>
        <xdr:cNvPr id="197" name="楕円 196"/>
        <xdr:cNvSpPr/>
      </xdr:nvSpPr>
      <xdr:spPr>
        <a:xfrm>
          <a:off x="2857500" y="1336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81348</xdr:rowOff>
    </xdr:from>
    <xdr:ext cx="599010" cy="259045"/>
    <xdr:sp macro="" textlink="">
      <xdr:nvSpPr>
        <xdr:cNvPr id="198" name="テキスト ボックス 197"/>
        <xdr:cNvSpPr txBox="1"/>
      </xdr:nvSpPr>
      <xdr:spPr>
        <a:xfrm>
          <a:off x="2608795" y="13454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10731</xdr:rowOff>
    </xdr:from>
    <xdr:to>
      <xdr:col>10</xdr:col>
      <xdr:colOff>165100</xdr:colOff>
      <xdr:row>78</xdr:row>
      <xdr:rowOff>112331</xdr:rowOff>
    </xdr:to>
    <xdr:sp macro="" textlink="">
      <xdr:nvSpPr>
        <xdr:cNvPr id="199" name="楕円 198"/>
        <xdr:cNvSpPr/>
      </xdr:nvSpPr>
      <xdr:spPr>
        <a:xfrm>
          <a:off x="1968500" y="1338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103458</xdr:rowOff>
    </xdr:from>
    <xdr:ext cx="599010" cy="259045"/>
    <xdr:sp macro="" textlink="">
      <xdr:nvSpPr>
        <xdr:cNvPr id="200" name="テキスト ボックス 199"/>
        <xdr:cNvSpPr txBox="1"/>
      </xdr:nvSpPr>
      <xdr:spPr>
        <a:xfrm>
          <a:off x="1719795" y="13476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10083</xdr:rowOff>
    </xdr:from>
    <xdr:to>
      <xdr:col>6</xdr:col>
      <xdr:colOff>38100</xdr:colOff>
      <xdr:row>79</xdr:row>
      <xdr:rowOff>111683</xdr:rowOff>
    </xdr:to>
    <xdr:sp macro="" textlink="">
      <xdr:nvSpPr>
        <xdr:cNvPr id="201" name="楕円 200"/>
        <xdr:cNvSpPr/>
      </xdr:nvSpPr>
      <xdr:spPr>
        <a:xfrm>
          <a:off x="1079500" y="1355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102810</xdr:rowOff>
    </xdr:from>
    <xdr:ext cx="599010" cy="259045"/>
    <xdr:sp macro="" textlink="">
      <xdr:nvSpPr>
        <xdr:cNvPr id="202" name="テキスト ボックス 201"/>
        <xdr:cNvSpPr txBox="1"/>
      </xdr:nvSpPr>
      <xdr:spPr>
        <a:xfrm>
          <a:off x="830795" y="1364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45771</xdr:rowOff>
    </xdr:from>
    <xdr:to>
      <xdr:col>24</xdr:col>
      <xdr:colOff>62865</xdr:colOff>
      <xdr:row>97</xdr:row>
      <xdr:rowOff>138125</xdr:rowOff>
    </xdr:to>
    <xdr:cxnSp macro="">
      <xdr:nvCxnSpPr>
        <xdr:cNvPr id="226" name="直線コネクタ 225"/>
        <xdr:cNvCxnSpPr/>
      </xdr:nvCxnSpPr>
      <xdr:spPr>
        <a:xfrm flipV="1">
          <a:off x="4633595" y="15476271"/>
          <a:ext cx="1270" cy="129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141952</xdr:rowOff>
    </xdr:from>
    <xdr:ext cx="534377" cy="259045"/>
    <xdr:sp macro="" textlink="">
      <xdr:nvSpPr>
        <xdr:cNvPr id="227" name="衛生費最小値テキスト"/>
        <xdr:cNvSpPr txBox="1"/>
      </xdr:nvSpPr>
      <xdr:spPr>
        <a:xfrm>
          <a:off x="4686300" y="167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138125</xdr:rowOff>
    </xdr:from>
    <xdr:to>
      <xdr:col>24</xdr:col>
      <xdr:colOff>152400</xdr:colOff>
      <xdr:row>97</xdr:row>
      <xdr:rowOff>138125</xdr:rowOff>
    </xdr:to>
    <xdr:cxnSp macro="">
      <xdr:nvCxnSpPr>
        <xdr:cNvPr id="228" name="直線コネクタ 227"/>
        <xdr:cNvCxnSpPr/>
      </xdr:nvCxnSpPr>
      <xdr:spPr>
        <a:xfrm>
          <a:off x="4546600" y="1676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163898</xdr:rowOff>
    </xdr:from>
    <xdr:ext cx="599010" cy="259045"/>
    <xdr:sp macro="" textlink="">
      <xdr:nvSpPr>
        <xdr:cNvPr id="229" name="衛生費最大値テキスト"/>
        <xdr:cNvSpPr txBox="1"/>
      </xdr:nvSpPr>
      <xdr:spPr>
        <a:xfrm>
          <a:off x="4686300" y="1525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121,396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45771</xdr:rowOff>
    </xdr:from>
    <xdr:to>
      <xdr:col>24</xdr:col>
      <xdr:colOff>152400</xdr:colOff>
      <xdr:row>90</xdr:row>
      <xdr:rowOff>45771</xdr:rowOff>
    </xdr:to>
    <xdr:cxnSp macro="">
      <xdr:nvCxnSpPr>
        <xdr:cNvPr id="230" name="直線コネクタ 229"/>
        <xdr:cNvCxnSpPr/>
      </xdr:nvCxnSpPr>
      <xdr:spPr>
        <a:xfrm>
          <a:off x="4546600" y="154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90793</xdr:rowOff>
    </xdr:from>
    <xdr:to>
      <xdr:col>24</xdr:col>
      <xdr:colOff>63500</xdr:colOff>
      <xdr:row>97</xdr:row>
      <xdr:rowOff>101231</xdr:rowOff>
    </xdr:to>
    <xdr:cxnSp macro="">
      <xdr:nvCxnSpPr>
        <xdr:cNvPr id="231" name="直線コネクタ 230"/>
        <xdr:cNvCxnSpPr/>
      </xdr:nvCxnSpPr>
      <xdr:spPr>
        <a:xfrm flipV="1">
          <a:off x="3797300" y="16721443"/>
          <a:ext cx="838200" cy="1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158196</xdr:rowOff>
    </xdr:from>
    <xdr:ext cx="534377" cy="259045"/>
    <xdr:sp macro="" textlink="">
      <xdr:nvSpPr>
        <xdr:cNvPr id="232" name="衛生費平均値テキスト"/>
        <xdr:cNvSpPr txBox="1"/>
      </xdr:nvSpPr>
      <xdr:spPr>
        <a:xfrm>
          <a:off x="4686300" y="16274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135319</xdr:rowOff>
    </xdr:from>
    <xdr:to>
      <xdr:col>24</xdr:col>
      <xdr:colOff>114300</xdr:colOff>
      <xdr:row>96</xdr:row>
      <xdr:rowOff>65469</xdr:rowOff>
    </xdr:to>
    <xdr:sp macro="" textlink="">
      <xdr:nvSpPr>
        <xdr:cNvPr id="233" name="フローチャート: 判断 232"/>
        <xdr:cNvSpPr/>
      </xdr:nvSpPr>
      <xdr:spPr>
        <a:xfrm>
          <a:off x="4584700" y="164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94869</xdr:rowOff>
    </xdr:from>
    <xdr:to>
      <xdr:col>19</xdr:col>
      <xdr:colOff>177800</xdr:colOff>
      <xdr:row>97</xdr:row>
      <xdr:rowOff>101231</xdr:rowOff>
    </xdr:to>
    <xdr:cxnSp macro="">
      <xdr:nvCxnSpPr>
        <xdr:cNvPr id="234" name="直線コネクタ 233"/>
        <xdr:cNvCxnSpPr/>
      </xdr:nvCxnSpPr>
      <xdr:spPr>
        <a:xfrm>
          <a:off x="2908300" y="16725519"/>
          <a:ext cx="889000" cy="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160680</xdr:rowOff>
    </xdr:from>
    <xdr:to>
      <xdr:col>20</xdr:col>
      <xdr:colOff>38100</xdr:colOff>
      <xdr:row>96</xdr:row>
      <xdr:rowOff>90830</xdr:rowOff>
    </xdr:to>
    <xdr:sp macro="" textlink="">
      <xdr:nvSpPr>
        <xdr:cNvPr id="235" name="フローチャート: 判断 234"/>
        <xdr:cNvSpPr/>
      </xdr:nvSpPr>
      <xdr:spPr>
        <a:xfrm>
          <a:off x="3746500" y="164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107357</xdr:rowOff>
    </xdr:from>
    <xdr:ext cx="534377" cy="259045"/>
    <xdr:sp macro="" textlink="">
      <xdr:nvSpPr>
        <xdr:cNvPr id="236" name="テキスト ボックス 235"/>
        <xdr:cNvSpPr txBox="1"/>
      </xdr:nvSpPr>
      <xdr:spPr>
        <a:xfrm>
          <a:off x="3530111" y="1622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72200</xdr:rowOff>
    </xdr:from>
    <xdr:to>
      <xdr:col>15</xdr:col>
      <xdr:colOff>50800</xdr:colOff>
      <xdr:row>97</xdr:row>
      <xdr:rowOff>94869</xdr:rowOff>
    </xdr:to>
    <xdr:cxnSp macro="">
      <xdr:nvCxnSpPr>
        <xdr:cNvPr id="237" name="直線コネクタ 236"/>
        <xdr:cNvCxnSpPr/>
      </xdr:nvCxnSpPr>
      <xdr:spPr>
        <a:xfrm>
          <a:off x="2019300" y="16702850"/>
          <a:ext cx="889000" cy="2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11227</xdr:rowOff>
    </xdr:from>
    <xdr:to>
      <xdr:col>15</xdr:col>
      <xdr:colOff>101600</xdr:colOff>
      <xdr:row>96</xdr:row>
      <xdr:rowOff>112827</xdr:rowOff>
    </xdr:to>
    <xdr:sp macro="" textlink="">
      <xdr:nvSpPr>
        <xdr:cNvPr id="238" name="フローチャート: 判断 237"/>
        <xdr:cNvSpPr/>
      </xdr:nvSpPr>
      <xdr:spPr>
        <a:xfrm>
          <a:off x="28575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129354</xdr:rowOff>
    </xdr:from>
    <xdr:ext cx="534377" cy="259045"/>
    <xdr:sp macro="" textlink="">
      <xdr:nvSpPr>
        <xdr:cNvPr id="239" name="テキスト ボックス 238"/>
        <xdr:cNvSpPr txBox="1"/>
      </xdr:nvSpPr>
      <xdr:spPr>
        <a:xfrm>
          <a:off x="2641111" y="162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72200</xdr:rowOff>
    </xdr:from>
    <xdr:to>
      <xdr:col>10</xdr:col>
      <xdr:colOff>114300</xdr:colOff>
      <xdr:row>97</xdr:row>
      <xdr:rowOff>92508</xdr:rowOff>
    </xdr:to>
    <xdr:cxnSp macro="">
      <xdr:nvCxnSpPr>
        <xdr:cNvPr id="240" name="直線コネクタ 239"/>
        <xdr:cNvCxnSpPr/>
      </xdr:nvCxnSpPr>
      <xdr:spPr>
        <a:xfrm flipV="1">
          <a:off x="1130300" y="16702850"/>
          <a:ext cx="889000" cy="2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10744</xdr:rowOff>
    </xdr:from>
    <xdr:to>
      <xdr:col>10</xdr:col>
      <xdr:colOff>165100</xdr:colOff>
      <xdr:row>96</xdr:row>
      <xdr:rowOff>112344</xdr:rowOff>
    </xdr:to>
    <xdr:sp macro="" textlink="">
      <xdr:nvSpPr>
        <xdr:cNvPr id="241" name="フローチャート: 判断 240"/>
        <xdr:cNvSpPr/>
      </xdr:nvSpPr>
      <xdr:spPr>
        <a:xfrm>
          <a:off x="1968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128871</xdr:rowOff>
    </xdr:from>
    <xdr:ext cx="534377" cy="259045"/>
    <xdr:sp macro="" textlink="">
      <xdr:nvSpPr>
        <xdr:cNvPr id="242" name="テキスト ボックス 241"/>
        <xdr:cNvSpPr txBox="1"/>
      </xdr:nvSpPr>
      <xdr:spPr>
        <a:xfrm>
          <a:off x="1752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143917</xdr:rowOff>
    </xdr:from>
    <xdr:to>
      <xdr:col>6</xdr:col>
      <xdr:colOff>38100</xdr:colOff>
      <xdr:row>96</xdr:row>
      <xdr:rowOff>74067</xdr:rowOff>
    </xdr:to>
    <xdr:sp macro="" textlink="">
      <xdr:nvSpPr>
        <xdr:cNvPr id="243" name="フローチャート: 判断 242"/>
        <xdr:cNvSpPr/>
      </xdr:nvSpPr>
      <xdr:spPr>
        <a:xfrm>
          <a:off x="1079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90594</xdr:rowOff>
    </xdr:from>
    <xdr:ext cx="534377" cy="259045"/>
    <xdr:sp macro="" textlink="">
      <xdr:nvSpPr>
        <xdr:cNvPr id="244" name="テキスト ボックス 243"/>
        <xdr:cNvSpPr txBox="1"/>
      </xdr:nvSpPr>
      <xdr:spPr>
        <a:xfrm>
          <a:off x="863111" y="162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39993</xdr:rowOff>
    </xdr:from>
    <xdr:to>
      <xdr:col>24</xdr:col>
      <xdr:colOff>114300</xdr:colOff>
      <xdr:row>97</xdr:row>
      <xdr:rowOff>141593</xdr:rowOff>
    </xdr:to>
    <xdr:sp macro="" textlink="">
      <xdr:nvSpPr>
        <xdr:cNvPr id="250" name="楕円 249"/>
        <xdr:cNvSpPr/>
      </xdr:nvSpPr>
      <xdr:spPr>
        <a:xfrm>
          <a:off x="4584700" y="1667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126370</xdr:rowOff>
    </xdr:from>
    <xdr:ext cx="534377" cy="259045"/>
    <xdr:sp macro="" textlink="">
      <xdr:nvSpPr>
        <xdr:cNvPr id="251" name="衛生費該当値テキスト"/>
        <xdr:cNvSpPr txBox="1"/>
      </xdr:nvSpPr>
      <xdr:spPr>
        <a:xfrm>
          <a:off x="4686300" y="1658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50431</xdr:rowOff>
    </xdr:from>
    <xdr:to>
      <xdr:col>20</xdr:col>
      <xdr:colOff>38100</xdr:colOff>
      <xdr:row>97</xdr:row>
      <xdr:rowOff>152031</xdr:rowOff>
    </xdr:to>
    <xdr:sp macro="" textlink="">
      <xdr:nvSpPr>
        <xdr:cNvPr id="252" name="楕円 251"/>
        <xdr:cNvSpPr/>
      </xdr:nvSpPr>
      <xdr:spPr>
        <a:xfrm>
          <a:off x="3746500" y="16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143158</xdr:rowOff>
    </xdr:from>
    <xdr:ext cx="534377" cy="259045"/>
    <xdr:sp macro="" textlink="">
      <xdr:nvSpPr>
        <xdr:cNvPr id="253" name="テキスト ボックス 252"/>
        <xdr:cNvSpPr txBox="1"/>
      </xdr:nvSpPr>
      <xdr:spPr>
        <a:xfrm>
          <a:off x="3530111" y="1677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44069</xdr:rowOff>
    </xdr:from>
    <xdr:to>
      <xdr:col>15</xdr:col>
      <xdr:colOff>101600</xdr:colOff>
      <xdr:row>97</xdr:row>
      <xdr:rowOff>145669</xdr:rowOff>
    </xdr:to>
    <xdr:sp macro="" textlink="">
      <xdr:nvSpPr>
        <xdr:cNvPr id="254" name="楕円 253"/>
        <xdr:cNvSpPr/>
      </xdr:nvSpPr>
      <xdr:spPr>
        <a:xfrm>
          <a:off x="2857500" y="1667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136796</xdr:rowOff>
    </xdr:from>
    <xdr:ext cx="534377" cy="259045"/>
    <xdr:sp macro="" textlink="">
      <xdr:nvSpPr>
        <xdr:cNvPr id="255" name="テキスト ボックス 254"/>
        <xdr:cNvSpPr txBox="1"/>
      </xdr:nvSpPr>
      <xdr:spPr>
        <a:xfrm>
          <a:off x="2641111" y="1676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21400</xdr:rowOff>
    </xdr:from>
    <xdr:to>
      <xdr:col>10</xdr:col>
      <xdr:colOff>165100</xdr:colOff>
      <xdr:row>97</xdr:row>
      <xdr:rowOff>123000</xdr:rowOff>
    </xdr:to>
    <xdr:sp macro="" textlink="">
      <xdr:nvSpPr>
        <xdr:cNvPr id="256" name="楕円 255"/>
        <xdr:cNvSpPr/>
      </xdr:nvSpPr>
      <xdr:spPr>
        <a:xfrm>
          <a:off x="1968500" y="1665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114127</xdr:rowOff>
    </xdr:from>
    <xdr:ext cx="534377" cy="259045"/>
    <xdr:sp macro="" textlink="">
      <xdr:nvSpPr>
        <xdr:cNvPr id="257" name="テキスト ボックス 256"/>
        <xdr:cNvSpPr txBox="1"/>
      </xdr:nvSpPr>
      <xdr:spPr>
        <a:xfrm>
          <a:off x="1752111" y="1674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41708</xdr:rowOff>
    </xdr:from>
    <xdr:to>
      <xdr:col>6</xdr:col>
      <xdr:colOff>38100</xdr:colOff>
      <xdr:row>97</xdr:row>
      <xdr:rowOff>143308</xdr:rowOff>
    </xdr:to>
    <xdr:sp macro="" textlink="">
      <xdr:nvSpPr>
        <xdr:cNvPr id="258" name="楕円 257"/>
        <xdr:cNvSpPr/>
      </xdr:nvSpPr>
      <xdr:spPr>
        <a:xfrm>
          <a:off x="1079500" y="1667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134435</xdr:rowOff>
    </xdr:from>
    <xdr:ext cx="534377" cy="259045"/>
    <xdr:sp macro="" textlink="">
      <xdr:nvSpPr>
        <xdr:cNvPr id="259" name="テキスト ボックス 258"/>
        <xdr:cNvSpPr txBox="1"/>
      </xdr:nvSpPr>
      <xdr:spPr>
        <a:xfrm>
          <a:off x="863111" y="1676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116078</xdr:rowOff>
    </xdr:from>
    <xdr:to>
      <xdr:col>54</xdr:col>
      <xdr:colOff>189865</xdr:colOff>
      <xdr:row>39</xdr:row>
      <xdr:rowOff>44450</xdr:rowOff>
    </xdr:to>
    <xdr:cxnSp macro="">
      <xdr:nvCxnSpPr>
        <xdr:cNvPr id="283" name="直線コネクタ 282"/>
        <xdr:cNvCxnSpPr/>
      </xdr:nvCxnSpPr>
      <xdr:spPr>
        <a:xfrm flipV="1">
          <a:off x="10475595" y="5259578"/>
          <a:ext cx="127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62755</xdr:rowOff>
    </xdr:from>
    <xdr:ext cx="469744" cy="259045"/>
    <xdr:sp macro="" textlink="">
      <xdr:nvSpPr>
        <xdr:cNvPr id="286" name="労働費最大値テキスト"/>
        <xdr:cNvSpPr txBox="1"/>
      </xdr:nvSpPr>
      <xdr:spPr>
        <a:xfrm>
          <a:off x="10528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116078</xdr:rowOff>
    </xdr:from>
    <xdr:to>
      <xdr:col>55</xdr:col>
      <xdr:colOff>88900</xdr:colOff>
      <xdr:row>30</xdr:row>
      <xdr:rowOff>116078</xdr:rowOff>
    </xdr:to>
    <xdr:cxnSp macro="">
      <xdr:nvCxnSpPr>
        <xdr:cNvPr id="287" name="直線コネクタ 286"/>
        <xdr:cNvCxnSpPr/>
      </xdr:nvCxnSpPr>
      <xdr:spPr>
        <a:xfrm>
          <a:off x="10388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109982</xdr:rowOff>
    </xdr:from>
    <xdr:to>
      <xdr:col>55</xdr:col>
      <xdr:colOff>0</xdr:colOff>
      <xdr:row>37</xdr:row>
      <xdr:rowOff>113411</xdr:rowOff>
    </xdr:to>
    <xdr:cxnSp macro="">
      <xdr:nvCxnSpPr>
        <xdr:cNvPr id="288" name="直線コネクタ 287"/>
        <xdr:cNvCxnSpPr/>
      </xdr:nvCxnSpPr>
      <xdr:spPr>
        <a:xfrm>
          <a:off x="9639300" y="6453632"/>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44848</xdr:rowOff>
    </xdr:from>
    <xdr:ext cx="378565" cy="259045"/>
    <xdr:sp macro="" textlink="">
      <xdr:nvSpPr>
        <xdr:cNvPr id="289" name="労働費平均値テキスト"/>
        <xdr:cNvSpPr txBox="1"/>
      </xdr:nvSpPr>
      <xdr:spPr>
        <a:xfrm>
          <a:off x="10528300" y="63884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66421</xdr:rowOff>
    </xdr:from>
    <xdr:to>
      <xdr:col>55</xdr:col>
      <xdr:colOff>50800</xdr:colOff>
      <xdr:row>37</xdr:row>
      <xdr:rowOff>168021</xdr:rowOff>
    </xdr:to>
    <xdr:sp macro="" textlink="">
      <xdr:nvSpPr>
        <xdr:cNvPr id="290" name="フローチャート: 判断 289"/>
        <xdr:cNvSpPr/>
      </xdr:nvSpPr>
      <xdr:spPr>
        <a:xfrm>
          <a:off x="104267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89027</xdr:rowOff>
    </xdr:from>
    <xdr:to>
      <xdr:col>50</xdr:col>
      <xdr:colOff>114300</xdr:colOff>
      <xdr:row>37</xdr:row>
      <xdr:rowOff>109982</xdr:rowOff>
    </xdr:to>
    <xdr:cxnSp macro="">
      <xdr:nvCxnSpPr>
        <xdr:cNvPr id="291" name="直線コネクタ 290"/>
        <xdr:cNvCxnSpPr/>
      </xdr:nvCxnSpPr>
      <xdr:spPr>
        <a:xfrm>
          <a:off x="8750300" y="6432677"/>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77089</xdr:rowOff>
    </xdr:from>
    <xdr:to>
      <xdr:col>50</xdr:col>
      <xdr:colOff>165100</xdr:colOff>
      <xdr:row>38</xdr:row>
      <xdr:rowOff>7239</xdr:rowOff>
    </xdr:to>
    <xdr:sp macro="" textlink="">
      <xdr:nvSpPr>
        <xdr:cNvPr id="292" name="フローチャート: 判断 291"/>
        <xdr:cNvSpPr/>
      </xdr:nvSpPr>
      <xdr:spPr>
        <a:xfrm>
          <a:off x="9588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169816</xdr:rowOff>
    </xdr:from>
    <xdr:ext cx="378565" cy="259045"/>
    <xdr:sp macro="" textlink="">
      <xdr:nvSpPr>
        <xdr:cNvPr id="293" name="テキスト ボックス 292"/>
        <xdr:cNvSpPr txBox="1"/>
      </xdr:nvSpPr>
      <xdr:spPr>
        <a:xfrm>
          <a:off x="9450017" y="6513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152273</xdr:rowOff>
    </xdr:from>
    <xdr:to>
      <xdr:col>45</xdr:col>
      <xdr:colOff>177800</xdr:colOff>
      <xdr:row>37</xdr:row>
      <xdr:rowOff>89027</xdr:rowOff>
    </xdr:to>
    <xdr:cxnSp macro="">
      <xdr:nvCxnSpPr>
        <xdr:cNvPr id="294" name="直線コネクタ 293"/>
        <xdr:cNvCxnSpPr/>
      </xdr:nvCxnSpPr>
      <xdr:spPr>
        <a:xfrm>
          <a:off x="7861300" y="6324473"/>
          <a:ext cx="889000" cy="10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67183</xdr:rowOff>
    </xdr:from>
    <xdr:to>
      <xdr:col>46</xdr:col>
      <xdr:colOff>38100</xdr:colOff>
      <xdr:row>37</xdr:row>
      <xdr:rowOff>168783</xdr:rowOff>
    </xdr:to>
    <xdr:sp macro="" textlink="">
      <xdr:nvSpPr>
        <xdr:cNvPr id="295" name="フローチャート: 判断 294"/>
        <xdr:cNvSpPr/>
      </xdr:nvSpPr>
      <xdr:spPr>
        <a:xfrm>
          <a:off x="8699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159910</xdr:rowOff>
    </xdr:from>
    <xdr:ext cx="378565" cy="259045"/>
    <xdr:sp macro="" textlink="">
      <xdr:nvSpPr>
        <xdr:cNvPr id="296" name="テキスト ボックス 295"/>
        <xdr:cNvSpPr txBox="1"/>
      </xdr:nvSpPr>
      <xdr:spPr>
        <a:xfrm>
          <a:off x="8561017" y="6503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152273</xdr:rowOff>
    </xdr:from>
    <xdr:to>
      <xdr:col>41</xdr:col>
      <xdr:colOff>50800</xdr:colOff>
      <xdr:row>37</xdr:row>
      <xdr:rowOff>154178</xdr:rowOff>
    </xdr:to>
    <xdr:cxnSp macro="">
      <xdr:nvCxnSpPr>
        <xdr:cNvPr id="297" name="直線コネクタ 296"/>
        <xdr:cNvCxnSpPr/>
      </xdr:nvCxnSpPr>
      <xdr:spPr>
        <a:xfrm flipV="1">
          <a:off x="6972300" y="6324473"/>
          <a:ext cx="889000" cy="1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55753</xdr:rowOff>
    </xdr:from>
    <xdr:to>
      <xdr:col>41</xdr:col>
      <xdr:colOff>101600</xdr:colOff>
      <xdr:row>37</xdr:row>
      <xdr:rowOff>157353</xdr:rowOff>
    </xdr:to>
    <xdr:sp macro="" textlink="">
      <xdr:nvSpPr>
        <xdr:cNvPr id="298" name="フローチャート: 判断 297"/>
        <xdr:cNvSpPr/>
      </xdr:nvSpPr>
      <xdr:spPr>
        <a:xfrm>
          <a:off x="7810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148480</xdr:rowOff>
    </xdr:from>
    <xdr:ext cx="378565" cy="259045"/>
    <xdr:sp macro="" textlink="">
      <xdr:nvSpPr>
        <xdr:cNvPr id="299" name="テキスト ボックス 298"/>
        <xdr:cNvSpPr txBox="1"/>
      </xdr:nvSpPr>
      <xdr:spPr>
        <a:xfrm>
          <a:off x="7672017" y="6492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40132</xdr:rowOff>
    </xdr:from>
    <xdr:to>
      <xdr:col>36</xdr:col>
      <xdr:colOff>165100</xdr:colOff>
      <xdr:row>36</xdr:row>
      <xdr:rowOff>141732</xdr:rowOff>
    </xdr:to>
    <xdr:sp macro="" textlink="">
      <xdr:nvSpPr>
        <xdr:cNvPr id="300" name="フローチャート: 判断 299"/>
        <xdr:cNvSpPr/>
      </xdr:nvSpPr>
      <xdr:spPr>
        <a:xfrm>
          <a:off x="6921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158259</xdr:rowOff>
    </xdr:from>
    <xdr:ext cx="469744" cy="259045"/>
    <xdr:sp macro="" textlink="">
      <xdr:nvSpPr>
        <xdr:cNvPr id="301" name="テキスト ボックス 300"/>
        <xdr:cNvSpPr txBox="1"/>
      </xdr:nvSpPr>
      <xdr:spPr>
        <a:xfrm>
          <a:off x="6737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62611</xdr:rowOff>
    </xdr:from>
    <xdr:to>
      <xdr:col>55</xdr:col>
      <xdr:colOff>50800</xdr:colOff>
      <xdr:row>37</xdr:row>
      <xdr:rowOff>164211</xdr:rowOff>
    </xdr:to>
    <xdr:sp macro="" textlink="">
      <xdr:nvSpPr>
        <xdr:cNvPr id="307" name="楕円 306"/>
        <xdr:cNvSpPr/>
      </xdr:nvSpPr>
      <xdr:spPr>
        <a:xfrm>
          <a:off x="10426700" y="640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85488</xdr:rowOff>
    </xdr:from>
    <xdr:ext cx="378565" cy="259045"/>
    <xdr:sp macro="" textlink="">
      <xdr:nvSpPr>
        <xdr:cNvPr id="308" name="労働費該当値テキスト"/>
        <xdr:cNvSpPr txBox="1"/>
      </xdr:nvSpPr>
      <xdr:spPr>
        <a:xfrm>
          <a:off x="10528300" y="6257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59182</xdr:rowOff>
    </xdr:from>
    <xdr:to>
      <xdr:col>50</xdr:col>
      <xdr:colOff>165100</xdr:colOff>
      <xdr:row>37</xdr:row>
      <xdr:rowOff>160782</xdr:rowOff>
    </xdr:to>
    <xdr:sp macro="" textlink="">
      <xdr:nvSpPr>
        <xdr:cNvPr id="309" name="楕円 308"/>
        <xdr:cNvSpPr/>
      </xdr:nvSpPr>
      <xdr:spPr>
        <a:xfrm>
          <a:off x="9588500" y="640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5859</xdr:rowOff>
    </xdr:from>
    <xdr:ext cx="378565" cy="259045"/>
    <xdr:sp macro="" textlink="">
      <xdr:nvSpPr>
        <xdr:cNvPr id="310" name="テキスト ボックス 309"/>
        <xdr:cNvSpPr txBox="1"/>
      </xdr:nvSpPr>
      <xdr:spPr>
        <a:xfrm>
          <a:off x="9450017" y="6178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38227</xdr:rowOff>
    </xdr:from>
    <xdr:to>
      <xdr:col>46</xdr:col>
      <xdr:colOff>38100</xdr:colOff>
      <xdr:row>37</xdr:row>
      <xdr:rowOff>139827</xdr:rowOff>
    </xdr:to>
    <xdr:sp macro="" textlink="">
      <xdr:nvSpPr>
        <xdr:cNvPr id="311" name="楕円 310"/>
        <xdr:cNvSpPr/>
      </xdr:nvSpPr>
      <xdr:spPr>
        <a:xfrm>
          <a:off x="8699500" y="638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156354</xdr:rowOff>
    </xdr:from>
    <xdr:ext cx="378565" cy="259045"/>
    <xdr:sp macro="" textlink="">
      <xdr:nvSpPr>
        <xdr:cNvPr id="312" name="テキスト ボックス 311"/>
        <xdr:cNvSpPr txBox="1"/>
      </xdr:nvSpPr>
      <xdr:spPr>
        <a:xfrm>
          <a:off x="8561017" y="6157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101473</xdr:rowOff>
    </xdr:from>
    <xdr:to>
      <xdr:col>41</xdr:col>
      <xdr:colOff>101600</xdr:colOff>
      <xdr:row>37</xdr:row>
      <xdr:rowOff>31623</xdr:rowOff>
    </xdr:to>
    <xdr:sp macro="" textlink="">
      <xdr:nvSpPr>
        <xdr:cNvPr id="313" name="楕円 312"/>
        <xdr:cNvSpPr/>
      </xdr:nvSpPr>
      <xdr:spPr>
        <a:xfrm>
          <a:off x="7810500" y="627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48150</xdr:rowOff>
    </xdr:from>
    <xdr:ext cx="469744" cy="259045"/>
    <xdr:sp macro="" textlink="">
      <xdr:nvSpPr>
        <xdr:cNvPr id="314" name="テキスト ボックス 313"/>
        <xdr:cNvSpPr txBox="1"/>
      </xdr:nvSpPr>
      <xdr:spPr>
        <a:xfrm>
          <a:off x="7626428" y="6048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103378</xdr:rowOff>
    </xdr:from>
    <xdr:to>
      <xdr:col>36</xdr:col>
      <xdr:colOff>165100</xdr:colOff>
      <xdr:row>38</xdr:row>
      <xdr:rowOff>33528</xdr:rowOff>
    </xdr:to>
    <xdr:sp macro="" textlink="">
      <xdr:nvSpPr>
        <xdr:cNvPr id="315" name="楕円 314"/>
        <xdr:cNvSpPr/>
      </xdr:nvSpPr>
      <xdr:spPr>
        <a:xfrm>
          <a:off x="6921500" y="644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24655</xdr:rowOff>
    </xdr:from>
    <xdr:ext cx="378565" cy="259045"/>
    <xdr:sp macro="" textlink="">
      <xdr:nvSpPr>
        <xdr:cNvPr id="316" name="テキスト ボックス 315"/>
        <xdr:cNvSpPr txBox="1"/>
      </xdr:nvSpPr>
      <xdr:spPr>
        <a:xfrm>
          <a:off x="6783017" y="6539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69444</xdr:rowOff>
    </xdr:from>
    <xdr:to>
      <xdr:col>54</xdr:col>
      <xdr:colOff>189865</xdr:colOff>
      <xdr:row>59</xdr:row>
      <xdr:rowOff>42564</xdr:rowOff>
    </xdr:to>
    <xdr:cxnSp macro="">
      <xdr:nvCxnSpPr>
        <xdr:cNvPr id="340" name="直線コネクタ 339"/>
        <xdr:cNvCxnSpPr/>
      </xdr:nvCxnSpPr>
      <xdr:spPr>
        <a:xfrm flipV="1">
          <a:off x="10475595" y="8641944"/>
          <a:ext cx="1270" cy="1516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46391</xdr:rowOff>
    </xdr:from>
    <xdr:ext cx="313932" cy="259045"/>
    <xdr:sp macro="" textlink="">
      <xdr:nvSpPr>
        <xdr:cNvPr id="341" name="農林水産業費最小値テキスト"/>
        <xdr:cNvSpPr txBox="1"/>
      </xdr:nvSpPr>
      <xdr:spPr>
        <a:xfrm>
          <a:off x="10528300" y="10161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42564</xdr:rowOff>
    </xdr:from>
    <xdr:to>
      <xdr:col>55</xdr:col>
      <xdr:colOff>88900</xdr:colOff>
      <xdr:row>59</xdr:row>
      <xdr:rowOff>42564</xdr:rowOff>
    </xdr:to>
    <xdr:cxnSp macro="">
      <xdr:nvCxnSpPr>
        <xdr:cNvPr id="342" name="直線コネクタ 341"/>
        <xdr:cNvCxnSpPr/>
      </xdr:nvCxnSpPr>
      <xdr:spPr>
        <a:xfrm>
          <a:off x="10388600" y="101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16121</xdr:rowOff>
    </xdr:from>
    <xdr:ext cx="534377" cy="259045"/>
    <xdr:sp macro="" textlink="">
      <xdr:nvSpPr>
        <xdr:cNvPr id="343" name="農林水産業費最大値テキスト"/>
        <xdr:cNvSpPr txBox="1"/>
      </xdr:nvSpPr>
      <xdr:spPr>
        <a:xfrm>
          <a:off x="10528300" y="84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69444</xdr:rowOff>
    </xdr:from>
    <xdr:to>
      <xdr:col>55</xdr:col>
      <xdr:colOff>88900</xdr:colOff>
      <xdr:row>50</xdr:row>
      <xdr:rowOff>69444</xdr:rowOff>
    </xdr:to>
    <xdr:cxnSp macro="">
      <xdr:nvCxnSpPr>
        <xdr:cNvPr id="344" name="直線コネクタ 343"/>
        <xdr:cNvCxnSpPr/>
      </xdr:nvCxnSpPr>
      <xdr:spPr>
        <a:xfrm>
          <a:off x="10388600" y="864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40925</xdr:rowOff>
    </xdr:from>
    <xdr:to>
      <xdr:col>55</xdr:col>
      <xdr:colOff>0</xdr:colOff>
      <xdr:row>58</xdr:row>
      <xdr:rowOff>52565</xdr:rowOff>
    </xdr:to>
    <xdr:cxnSp macro="">
      <xdr:nvCxnSpPr>
        <xdr:cNvPr id="345" name="直線コネクタ 344"/>
        <xdr:cNvCxnSpPr/>
      </xdr:nvCxnSpPr>
      <xdr:spPr>
        <a:xfrm>
          <a:off x="9639300" y="9985025"/>
          <a:ext cx="838200" cy="1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86612</xdr:rowOff>
    </xdr:from>
    <xdr:ext cx="534377" cy="259045"/>
    <xdr:sp macro="" textlink="">
      <xdr:nvSpPr>
        <xdr:cNvPr id="346" name="農林水産業費平均値テキスト"/>
        <xdr:cNvSpPr txBox="1"/>
      </xdr:nvSpPr>
      <xdr:spPr>
        <a:xfrm>
          <a:off x="10528300" y="9516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63735</xdr:rowOff>
    </xdr:from>
    <xdr:to>
      <xdr:col>55</xdr:col>
      <xdr:colOff>50800</xdr:colOff>
      <xdr:row>56</xdr:row>
      <xdr:rowOff>165335</xdr:rowOff>
    </xdr:to>
    <xdr:sp macro="" textlink="">
      <xdr:nvSpPr>
        <xdr:cNvPr id="347" name="フローチャート: 判断 346"/>
        <xdr:cNvSpPr/>
      </xdr:nvSpPr>
      <xdr:spPr>
        <a:xfrm>
          <a:off x="104267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40925</xdr:rowOff>
    </xdr:from>
    <xdr:to>
      <xdr:col>50</xdr:col>
      <xdr:colOff>114300</xdr:colOff>
      <xdr:row>58</xdr:row>
      <xdr:rowOff>53499</xdr:rowOff>
    </xdr:to>
    <xdr:cxnSp macro="">
      <xdr:nvCxnSpPr>
        <xdr:cNvPr id="348" name="直線コネクタ 347"/>
        <xdr:cNvCxnSpPr/>
      </xdr:nvCxnSpPr>
      <xdr:spPr>
        <a:xfrm flipV="1">
          <a:off x="8750300" y="9985025"/>
          <a:ext cx="889000" cy="1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59792</xdr:rowOff>
    </xdr:from>
    <xdr:to>
      <xdr:col>50</xdr:col>
      <xdr:colOff>165100</xdr:colOff>
      <xdr:row>56</xdr:row>
      <xdr:rowOff>161392</xdr:rowOff>
    </xdr:to>
    <xdr:sp macro="" textlink="">
      <xdr:nvSpPr>
        <xdr:cNvPr id="349" name="フローチャート: 判断 348"/>
        <xdr:cNvSpPr/>
      </xdr:nvSpPr>
      <xdr:spPr>
        <a:xfrm>
          <a:off x="9588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6469</xdr:rowOff>
    </xdr:from>
    <xdr:ext cx="534377" cy="259045"/>
    <xdr:sp macro="" textlink="">
      <xdr:nvSpPr>
        <xdr:cNvPr id="350" name="テキスト ボックス 349"/>
        <xdr:cNvSpPr txBox="1"/>
      </xdr:nvSpPr>
      <xdr:spPr>
        <a:xfrm>
          <a:off x="9372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22199</xdr:rowOff>
    </xdr:from>
    <xdr:to>
      <xdr:col>45</xdr:col>
      <xdr:colOff>177800</xdr:colOff>
      <xdr:row>58</xdr:row>
      <xdr:rowOff>53499</xdr:rowOff>
    </xdr:to>
    <xdr:cxnSp macro="">
      <xdr:nvCxnSpPr>
        <xdr:cNvPr id="351" name="直線コネクタ 350"/>
        <xdr:cNvCxnSpPr/>
      </xdr:nvCxnSpPr>
      <xdr:spPr>
        <a:xfrm>
          <a:off x="7861300" y="9966299"/>
          <a:ext cx="889000" cy="3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36341</xdr:rowOff>
    </xdr:from>
    <xdr:to>
      <xdr:col>46</xdr:col>
      <xdr:colOff>38100</xdr:colOff>
      <xdr:row>56</xdr:row>
      <xdr:rowOff>137941</xdr:rowOff>
    </xdr:to>
    <xdr:sp macro="" textlink="">
      <xdr:nvSpPr>
        <xdr:cNvPr id="352" name="フローチャート: 判断 351"/>
        <xdr:cNvSpPr/>
      </xdr:nvSpPr>
      <xdr:spPr>
        <a:xfrm>
          <a:off x="8699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154468</xdr:rowOff>
    </xdr:from>
    <xdr:ext cx="534377" cy="259045"/>
    <xdr:sp macro="" textlink="">
      <xdr:nvSpPr>
        <xdr:cNvPr id="353" name="テキスト ボックス 352"/>
        <xdr:cNvSpPr txBox="1"/>
      </xdr:nvSpPr>
      <xdr:spPr>
        <a:xfrm>
          <a:off x="8483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22199</xdr:rowOff>
    </xdr:from>
    <xdr:to>
      <xdr:col>41</xdr:col>
      <xdr:colOff>50800</xdr:colOff>
      <xdr:row>58</xdr:row>
      <xdr:rowOff>25305</xdr:rowOff>
    </xdr:to>
    <xdr:cxnSp macro="">
      <xdr:nvCxnSpPr>
        <xdr:cNvPr id="354" name="直線コネクタ 353"/>
        <xdr:cNvCxnSpPr/>
      </xdr:nvCxnSpPr>
      <xdr:spPr>
        <a:xfrm flipV="1">
          <a:off x="6972300" y="9966299"/>
          <a:ext cx="889000" cy="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75336</xdr:rowOff>
    </xdr:from>
    <xdr:to>
      <xdr:col>41</xdr:col>
      <xdr:colOff>101600</xdr:colOff>
      <xdr:row>57</xdr:row>
      <xdr:rowOff>5486</xdr:rowOff>
    </xdr:to>
    <xdr:sp macro="" textlink="">
      <xdr:nvSpPr>
        <xdr:cNvPr id="355" name="フローチャート: 判断 354"/>
        <xdr:cNvSpPr/>
      </xdr:nvSpPr>
      <xdr:spPr>
        <a:xfrm>
          <a:off x="7810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22013</xdr:rowOff>
    </xdr:from>
    <xdr:ext cx="534377" cy="259045"/>
    <xdr:sp macro="" textlink="">
      <xdr:nvSpPr>
        <xdr:cNvPr id="356" name="テキスト ボックス 355"/>
        <xdr:cNvSpPr txBox="1"/>
      </xdr:nvSpPr>
      <xdr:spPr>
        <a:xfrm>
          <a:off x="7594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138525</xdr:rowOff>
    </xdr:from>
    <xdr:to>
      <xdr:col>36</xdr:col>
      <xdr:colOff>165100</xdr:colOff>
      <xdr:row>56</xdr:row>
      <xdr:rowOff>68675</xdr:rowOff>
    </xdr:to>
    <xdr:sp macro="" textlink="">
      <xdr:nvSpPr>
        <xdr:cNvPr id="357" name="フローチャート: 判断 356"/>
        <xdr:cNvSpPr/>
      </xdr:nvSpPr>
      <xdr:spPr>
        <a:xfrm>
          <a:off x="692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85202</xdr:rowOff>
    </xdr:from>
    <xdr:ext cx="534377" cy="259045"/>
    <xdr:sp macro="" textlink="">
      <xdr:nvSpPr>
        <xdr:cNvPr id="358" name="テキスト ボックス 357"/>
        <xdr:cNvSpPr txBox="1"/>
      </xdr:nvSpPr>
      <xdr:spPr>
        <a:xfrm>
          <a:off x="670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1765</xdr:rowOff>
    </xdr:from>
    <xdr:to>
      <xdr:col>55</xdr:col>
      <xdr:colOff>50800</xdr:colOff>
      <xdr:row>58</xdr:row>
      <xdr:rowOff>103365</xdr:rowOff>
    </xdr:to>
    <xdr:sp macro="" textlink="">
      <xdr:nvSpPr>
        <xdr:cNvPr id="364" name="楕円 363"/>
        <xdr:cNvSpPr/>
      </xdr:nvSpPr>
      <xdr:spPr>
        <a:xfrm>
          <a:off x="10426700" y="994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151642</xdr:rowOff>
    </xdr:from>
    <xdr:ext cx="469744" cy="259045"/>
    <xdr:sp macro="" textlink="">
      <xdr:nvSpPr>
        <xdr:cNvPr id="365" name="農林水産業費該当値テキスト"/>
        <xdr:cNvSpPr txBox="1"/>
      </xdr:nvSpPr>
      <xdr:spPr>
        <a:xfrm>
          <a:off x="10528300" y="992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161575</xdr:rowOff>
    </xdr:from>
    <xdr:to>
      <xdr:col>50</xdr:col>
      <xdr:colOff>165100</xdr:colOff>
      <xdr:row>58</xdr:row>
      <xdr:rowOff>91725</xdr:rowOff>
    </xdr:to>
    <xdr:sp macro="" textlink="">
      <xdr:nvSpPr>
        <xdr:cNvPr id="366" name="楕円 365"/>
        <xdr:cNvSpPr/>
      </xdr:nvSpPr>
      <xdr:spPr>
        <a:xfrm>
          <a:off x="9588500" y="993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82852</xdr:rowOff>
    </xdr:from>
    <xdr:ext cx="469744" cy="259045"/>
    <xdr:sp macro="" textlink="">
      <xdr:nvSpPr>
        <xdr:cNvPr id="367" name="テキスト ボックス 366"/>
        <xdr:cNvSpPr txBox="1"/>
      </xdr:nvSpPr>
      <xdr:spPr>
        <a:xfrm>
          <a:off x="9404428" y="10026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2699</xdr:rowOff>
    </xdr:from>
    <xdr:to>
      <xdr:col>46</xdr:col>
      <xdr:colOff>38100</xdr:colOff>
      <xdr:row>58</xdr:row>
      <xdr:rowOff>104299</xdr:rowOff>
    </xdr:to>
    <xdr:sp macro="" textlink="">
      <xdr:nvSpPr>
        <xdr:cNvPr id="368" name="楕円 367"/>
        <xdr:cNvSpPr/>
      </xdr:nvSpPr>
      <xdr:spPr>
        <a:xfrm>
          <a:off x="8699500" y="994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95426</xdr:rowOff>
    </xdr:from>
    <xdr:ext cx="469744" cy="259045"/>
    <xdr:sp macro="" textlink="">
      <xdr:nvSpPr>
        <xdr:cNvPr id="369" name="テキスト ボックス 368"/>
        <xdr:cNvSpPr txBox="1"/>
      </xdr:nvSpPr>
      <xdr:spPr>
        <a:xfrm>
          <a:off x="8515428" y="10039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142849</xdr:rowOff>
    </xdr:from>
    <xdr:to>
      <xdr:col>41</xdr:col>
      <xdr:colOff>101600</xdr:colOff>
      <xdr:row>58</xdr:row>
      <xdr:rowOff>72999</xdr:rowOff>
    </xdr:to>
    <xdr:sp macro="" textlink="">
      <xdr:nvSpPr>
        <xdr:cNvPr id="370" name="楕円 369"/>
        <xdr:cNvSpPr/>
      </xdr:nvSpPr>
      <xdr:spPr>
        <a:xfrm>
          <a:off x="7810500" y="991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64126</xdr:rowOff>
    </xdr:from>
    <xdr:ext cx="534377" cy="259045"/>
    <xdr:sp macro="" textlink="">
      <xdr:nvSpPr>
        <xdr:cNvPr id="371" name="テキスト ボックス 370"/>
        <xdr:cNvSpPr txBox="1"/>
      </xdr:nvSpPr>
      <xdr:spPr>
        <a:xfrm>
          <a:off x="7594111" y="1000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145955</xdr:rowOff>
    </xdr:from>
    <xdr:to>
      <xdr:col>36</xdr:col>
      <xdr:colOff>165100</xdr:colOff>
      <xdr:row>58</xdr:row>
      <xdr:rowOff>76105</xdr:rowOff>
    </xdr:to>
    <xdr:sp macro="" textlink="">
      <xdr:nvSpPr>
        <xdr:cNvPr id="372" name="楕円 371"/>
        <xdr:cNvSpPr/>
      </xdr:nvSpPr>
      <xdr:spPr>
        <a:xfrm>
          <a:off x="6921500" y="99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67232</xdr:rowOff>
    </xdr:from>
    <xdr:ext cx="534377" cy="259045"/>
    <xdr:sp macro="" textlink="">
      <xdr:nvSpPr>
        <xdr:cNvPr id="373" name="テキスト ボックス 372"/>
        <xdr:cNvSpPr txBox="1"/>
      </xdr:nvSpPr>
      <xdr:spPr>
        <a:xfrm>
          <a:off x="6705111" y="1001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5550</xdr:rowOff>
    </xdr:from>
    <xdr:to>
      <xdr:col>54</xdr:col>
      <xdr:colOff>189865</xdr:colOff>
      <xdr:row>78</xdr:row>
      <xdr:rowOff>151664</xdr:rowOff>
    </xdr:to>
    <xdr:cxnSp macro="">
      <xdr:nvCxnSpPr>
        <xdr:cNvPr id="397" name="直線コネクタ 396"/>
        <xdr:cNvCxnSpPr/>
      </xdr:nvCxnSpPr>
      <xdr:spPr>
        <a:xfrm flipV="1">
          <a:off x="10475595" y="12178500"/>
          <a:ext cx="1270" cy="134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155491</xdr:rowOff>
    </xdr:from>
    <xdr:ext cx="469744" cy="259045"/>
    <xdr:sp macro="" textlink="">
      <xdr:nvSpPr>
        <xdr:cNvPr id="398" name="商工費最小値テキスト"/>
        <xdr:cNvSpPr txBox="1"/>
      </xdr:nvSpPr>
      <xdr:spPr>
        <a:xfrm>
          <a:off x="10528300" y="13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151664</xdr:rowOff>
    </xdr:from>
    <xdr:to>
      <xdr:col>55</xdr:col>
      <xdr:colOff>88900</xdr:colOff>
      <xdr:row>78</xdr:row>
      <xdr:rowOff>151664</xdr:rowOff>
    </xdr:to>
    <xdr:cxnSp macro="">
      <xdr:nvCxnSpPr>
        <xdr:cNvPr id="399" name="直線コネクタ 398"/>
        <xdr:cNvCxnSpPr/>
      </xdr:nvCxnSpPr>
      <xdr:spPr>
        <a:xfrm>
          <a:off x="10388600" y="1352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123677</xdr:rowOff>
    </xdr:from>
    <xdr:ext cx="534377" cy="259045"/>
    <xdr:sp macro="" textlink="">
      <xdr:nvSpPr>
        <xdr:cNvPr id="400" name="商工費最大値テキスト"/>
        <xdr:cNvSpPr txBox="1"/>
      </xdr:nvSpPr>
      <xdr:spPr>
        <a:xfrm>
          <a:off x="10528300" y="119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5550</xdr:rowOff>
    </xdr:from>
    <xdr:to>
      <xdr:col>55</xdr:col>
      <xdr:colOff>88900</xdr:colOff>
      <xdr:row>71</xdr:row>
      <xdr:rowOff>5550</xdr:rowOff>
    </xdr:to>
    <xdr:cxnSp macro="">
      <xdr:nvCxnSpPr>
        <xdr:cNvPr id="401" name="直線コネクタ 400"/>
        <xdr:cNvCxnSpPr/>
      </xdr:nvCxnSpPr>
      <xdr:spPr>
        <a:xfrm>
          <a:off x="10388600" y="121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14160</xdr:rowOff>
    </xdr:from>
    <xdr:to>
      <xdr:col>55</xdr:col>
      <xdr:colOff>0</xdr:colOff>
      <xdr:row>72</xdr:row>
      <xdr:rowOff>105676</xdr:rowOff>
    </xdr:to>
    <xdr:cxnSp macro="">
      <xdr:nvCxnSpPr>
        <xdr:cNvPr id="402" name="直線コネクタ 401"/>
        <xdr:cNvCxnSpPr/>
      </xdr:nvCxnSpPr>
      <xdr:spPr>
        <a:xfrm>
          <a:off x="9639300" y="12358560"/>
          <a:ext cx="838200" cy="9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652</xdr:rowOff>
    </xdr:from>
    <xdr:ext cx="534377" cy="259045"/>
    <xdr:sp macro="" textlink="">
      <xdr:nvSpPr>
        <xdr:cNvPr id="403" name="商工費平均値テキスト"/>
        <xdr:cNvSpPr txBox="1"/>
      </xdr:nvSpPr>
      <xdr:spPr>
        <a:xfrm>
          <a:off x="10528300" y="13030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22225</xdr:rowOff>
    </xdr:from>
    <xdr:to>
      <xdr:col>55</xdr:col>
      <xdr:colOff>50800</xdr:colOff>
      <xdr:row>76</xdr:row>
      <xdr:rowOff>123825</xdr:rowOff>
    </xdr:to>
    <xdr:sp macro="" textlink="">
      <xdr:nvSpPr>
        <xdr:cNvPr id="404" name="フローチャート: 判断 403"/>
        <xdr:cNvSpPr/>
      </xdr:nvSpPr>
      <xdr:spPr>
        <a:xfrm>
          <a:off x="104267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14160</xdr:rowOff>
    </xdr:from>
    <xdr:to>
      <xdr:col>50</xdr:col>
      <xdr:colOff>114300</xdr:colOff>
      <xdr:row>72</xdr:row>
      <xdr:rowOff>144920</xdr:rowOff>
    </xdr:to>
    <xdr:cxnSp macro="">
      <xdr:nvCxnSpPr>
        <xdr:cNvPr id="405" name="直線コネクタ 404"/>
        <xdr:cNvCxnSpPr/>
      </xdr:nvCxnSpPr>
      <xdr:spPr>
        <a:xfrm flipV="1">
          <a:off x="8750300" y="12358560"/>
          <a:ext cx="889000" cy="13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18986</xdr:rowOff>
    </xdr:from>
    <xdr:to>
      <xdr:col>50</xdr:col>
      <xdr:colOff>165100</xdr:colOff>
      <xdr:row>76</xdr:row>
      <xdr:rowOff>120586</xdr:rowOff>
    </xdr:to>
    <xdr:sp macro="" textlink="">
      <xdr:nvSpPr>
        <xdr:cNvPr id="406" name="フローチャート: 判断 405"/>
        <xdr:cNvSpPr/>
      </xdr:nvSpPr>
      <xdr:spPr>
        <a:xfrm>
          <a:off x="9588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111713</xdr:rowOff>
    </xdr:from>
    <xdr:ext cx="534377" cy="259045"/>
    <xdr:sp macro="" textlink="">
      <xdr:nvSpPr>
        <xdr:cNvPr id="407" name="テキスト ボックス 406"/>
        <xdr:cNvSpPr txBox="1"/>
      </xdr:nvSpPr>
      <xdr:spPr>
        <a:xfrm>
          <a:off x="9372111" y="1314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144920</xdr:rowOff>
    </xdr:from>
    <xdr:to>
      <xdr:col>45</xdr:col>
      <xdr:colOff>177800</xdr:colOff>
      <xdr:row>73</xdr:row>
      <xdr:rowOff>13284</xdr:rowOff>
    </xdr:to>
    <xdr:cxnSp macro="">
      <xdr:nvCxnSpPr>
        <xdr:cNvPr id="408" name="直線コネクタ 407"/>
        <xdr:cNvCxnSpPr/>
      </xdr:nvCxnSpPr>
      <xdr:spPr>
        <a:xfrm flipV="1">
          <a:off x="7861300" y="12489320"/>
          <a:ext cx="889000" cy="3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4890</xdr:rowOff>
    </xdr:from>
    <xdr:to>
      <xdr:col>46</xdr:col>
      <xdr:colOff>38100</xdr:colOff>
      <xdr:row>76</xdr:row>
      <xdr:rowOff>106490</xdr:rowOff>
    </xdr:to>
    <xdr:sp macro="" textlink="">
      <xdr:nvSpPr>
        <xdr:cNvPr id="409" name="フローチャート: 判断 408"/>
        <xdr:cNvSpPr/>
      </xdr:nvSpPr>
      <xdr:spPr>
        <a:xfrm>
          <a:off x="8699500" y="130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97617</xdr:rowOff>
    </xdr:from>
    <xdr:ext cx="534377" cy="259045"/>
    <xdr:sp macro="" textlink="">
      <xdr:nvSpPr>
        <xdr:cNvPr id="410" name="テキスト ボックス 409"/>
        <xdr:cNvSpPr txBox="1"/>
      </xdr:nvSpPr>
      <xdr:spPr>
        <a:xfrm>
          <a:off x="8483111" y="131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3835</xdr:rowOff>
    </xdr:from>
    <xdr:to>
      <xdr:col>41</xdr:col>
      <xdr:colOff>50800</xdr:colOff>
      <xdr:row>73</xdr:row>
      <xdr:rowOff>13284</xdr:rowOff>
    </xdr:to>
    <xdr:cxnSp macro="">
      <xdr:nvCxnSpPr>
        <xdr:cNvPr id="411" name="直線コネクタ 410"/>
        <xdr:cNvCxnSpPr/>
      </xdr:nvCxnSpPr>
      <xdr:spPr>
        <a:xfrm>
          <a:off x="6972300" y="12519685"/>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24967</xdr:rowOff>
    </xdr:from>
    <xdr:to>
      <xdr:col>41</xdr:col>
      <xdr:colOff>101600</xdr:colOff>
      <xdr:row>76</xdr:row>
      <xdr:rowOff>126567</xdr:rowOff>
    </xdr:to>
    <xdr:sp macro="" textlink="">
      <xdr:nvSpPr>
        <xdr:cNvPr id="412" name="フローチャート: 判断 411"/>
        <xdr:cNvSpPr/>
      </xdr:nvSpPr>
      <xdr:spPr>
        <a:xfrm>
          <a:off x="7810500" y="1305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117694</xdr:rowOff>
    </xdr:from>
    <xdr:ext cx="534377" cy="259045"/>
    <xdr:sp macro="" textlink="">
      <xdr:nvSpPr>
        <xdr:cNvPr id="413" name="テキスト ボックス 412"/>
        <xdr:cNvSpPr txBox="1"/>
      </xdr:nvSpPr>
      <xdr:spPr>
        <a:xfrm>
          <a:off x="7594111" y="1314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154927</xdr:rowOff>
    </xdr:from>
    <xdr:to>
      <xdr:col>36</xdr:col>
      <xdr:colOff>165100</xdr:colOff>
      <xdr:row>76</xdr:row>
      <xdr:rowOff>85077</xdr:rowOff>
    </xdr:to>
    <xdr:sp macro="" textlink="">
      <xdr:nvSpPr>
        <xdr:cNvPr id="414" name="フローチャート: 判断 413"/>
        <xdr:cNvSpPr/>
      </xdr:nvSpPr>
      <xdr:spPr>
        <a:xfrm>
          <a:off x="6921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76204</xdr:rowOff>
    </xdr:from>
    <xdr:ext cx="534377" cy="259045"/>
    <xdr:sp macro="" textlink="">
      <xdr:nvSpPr>
        <xdr:cNvPr id="415" name="テキスト ボックス 414"/>
        <xdr:cNvSpPr txBox="1"/>
      </xdr:nvSpPr>
      <xdr:spPr>
        <a:xfrm>
          <a:off x="6705111" y="1310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54876</xdr:rowOff>
    </xdr:from>
    <xdr:to>
      <xdr:col>55</xdr:col>
      <xdr:colOff>50800</xdr:colOff>
      <xdr:row>72</xdr:row>
      <xdr:rowOff>156476</xdr:rowOff>
    </xdr:to>
    <xdr:sp macro="" textlink="">
      <xdr:nvSpPr>
        <xdr:cNvPr id="421" name="楕円 420"/>
        <xdr:cNvSpPr/>
      </xdr:nvSpPr>
      <xdr:spPr>
        <a:xfrm>
          <a:off x="10426700" y="12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77753</xdr:rowOff>
    </xdr:from>
    <xdr:ext cx="534377" cy="259045"/>
    <xdr:sp macro="" textlink="">
      <xdr:nvSpPr>
        <xdr:cNvPr id="422" name="商工費該当値テキスト"/>
        <xdr:cNvSpPr txBox="1"/>
      </xdr:nvSpPr>
      <xdr:spPr>
        <a:xfrm>
          <a:off x="10528300" y="122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134810</xdr:rowOff>
    </xdr:from>
    <xdr:to>
      <xdr:col>50</xdr:col>
      <xdr:colOff>165100</xdr:colOff>
      <xdr:row>72</xdr:row>
      <xdr:rowOff>64960</xdr:rowOff>
    </xdr:to>
    <xdr:sp macro="" textlink="">
      <xdr:nvSpPr>
        <xdr:cNvPr id="423" name="楕円 422"/>
        <xdr:cNvSpPr/>
      </xdr:nvSpPr>
      <xdr:spPr>
        <a:xfrm>
          <a:off x="9588500" y="1230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81487</xdr:rowOff>
    </xdr:from>
    <xdr:ext cx="534377" cy="259045"/>
    <xdr:sp macro="" textlink="">
      <xdr:nvSpPr>
        <xdr:cNvPr id="424" name="テキスト ボックス 423"/>
        <xdr:cNvSpPr txBox="1"/>
      </xdr:nvSpPr>
      <xdr:spPr>
        <a:xfrm>
          <a:off x="9372111" y="1208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94120</xdr:rowOff>
    </xdr:from>
    <xdr:to>
      <xdr:col>46</xdr:col>
      <xdr:colOff>38100</xdr:colOff>
      <xdr:row>73</xdr:row>
      <xdr:rowOff>24270</xdr:rowOff>
    </xdr:to>
    <xdr:sp macro="" textlink="">
      <xdr:nvSpPr>
        <xdr:cNvPr id="425" name="楕円 424"/>
        <xdr:cNvSpPr/>
      </xdr:nvSpPr>
      <xdr:spPr>
        <a:xfrm>
          <a:off x="8699500" y="124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40797</xdr:rowOff>
    </xdr:from>
    <xdr:ext cx="534377" cy="259045"/>
    <xdr:sp macro="" textlink="">
      <xdr:nvSpPr>
        <xdr:cNvPr id="426" name="テキスト ボックス 425"/>
        <xdr:cNvSpPr txBox="1"/>
      </xdr:nvSpPr>
      <xdr:spPr>
        <a:xfrm>
          <a:off x="8483111" y="1221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133934</xdr:rowOff>
    </xdr:from>
    <xdr:to>
      <xdr:col>41</xdr:col>
      <xdr:colOff>101600</xdr:colOff>
      <xdr:row>73</xdr:row>
      <xdr:rowOff>64084</xdr:rowOff>
    </xdr:to>
    <xdr:sp macro="" textlink="">
      <xdr:nvSpPr>
        <xdr:cNvPr id="427" name="楕円 426"/>
        <xdr:cNvSpPr/>
      </xdr:nvSpPr>
      <xdr:spPr>
        <a:xfrm>
          <a:off x="7810500" y="1247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80611</xdr:rowOff>
    </xdr:from>
    <xdr:ext cx="534377" cy="259045"/>
    <xdr:sp macro="" textlink="">
      <xdr:nvSpPr>
        <xdr:cNvPr id="428" name="テキスト ボックス 427"/>
        <xdr:cNvSpPr txBox="1"/>
      </xdr:nvSpPr>
      <xdr:spPr>
        <a:xfrm>
          <a:off x="7594111" y="1225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124485</xdr:rowOff>
    </xdr:from>
    <xdr:to>
      <xdr:col>36</xdr:col>
      <xdr:colOff>165100</xdr:colOff>
      <xdr:row>73</xdr:row>
      <xdr:rowOff>54635</xdr:rowOff>
    </xdr:to>
    <xdr:sp macro="" textlink="">
      <xdr:nvSpPr>
        <xdr:cNvPr id="429" name="楕円 428"/>
        <xdr:cNvSpPr/>
      </xdr:nvSpPr>
      <xdr:spPr>
        <a:xfrm>
          <a:off x="6921500" y="1246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71162</xdr:rowOff>
    </xdr:from>
    <xdr:ext cx="534377" cy="259045"/>
    <xdr:sp macro="" textlink="">
      <xdr:nvSpPr>
        <xdr:cNvPr id="430" name="テキスト ボックス 429"/>
        <xdr:cNvSpPr txBox="1"/>
      </xdr:nvSpPr>
      <xdr:spPr>
        <a:xfrm>
          <a:off x="6705111" y="1224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28411</xdr:rowOff>
    </xdr:from>
    <xdr:to>
      <xdr:col>54</xdr:col>
      <xdr:colOff>189865</xdr:colOff>
      <xdr:row>99</xdr:row>
      <xdr:rowOff>100115</xdr:rowOff>
    </xdr:to>
    <xdr:cxnSp macro="">
      <xdr:nvCxnSpPr>
        <xdr:cNvPr id="455" name="直線コネクタ 454"/>
        <xdr:cNvCxnSpPr/>
      </xdr:nvCxnSpPr>
      <xdr:spPr>
        <a:xfrm flipV="1">
          <a:off x="10475595" y="15458911"/>
          <a:ext cx="1270" cy="1614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103942</xdr:rowOff>
    </xdr:from>
    <xdr:ext cx="534377" cy="259045"/>
    <xdr:sp macro="" textlink="">
      <xdr:nvSpPr>
        <xdr:cNvPr id="456" name="土木費最小値テキスト"/>
        <xdr:cNvSpPr txBox="1"/>
      </xdr:nvSpPr>
      <xdr:spPr>
        <a:xfrm>
          <a:off x="10528300" y="1707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100115</xdr:rowOff>
    </xdr:from>
    <xdr:to>
      <xdr:col>55</xdr:col>
      <xdr:colOff>88900</xdr:colOff>
      <xdr:row>99</xdr:row>
      <xdr:rowOff>100115</xdr:rowOff>
    </xdr:to>
    <xdr:cxnSp macro="">
      <xdr:nvCxnSpPr>
        <xdr:cNvPr id="457" name="直線コネクタ 456"/>
        <xdr:cNvCxnSpPr/>
      </xdr:nvCxnSpPr>
      <xdr:spPr>
        <a:xfrm>
          <a:off x="10388600" y="1707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146538</xdr:rowOff>
    </xdr:from>
    <xdr:ext cx="599010" cy="259045"/>
    <xdr:sp macro="" textlink="">
      <xdr:nvSpPr>
        <xdr:cNvPr id="458" name="土木費最大値テキスト"/>
        <xdr:cNvSpPr txBox="1"/>
      </xdr:nvSpPr>
      <xdr:spPr>
        <a:xfrm>
          <a:off x="10528300" y="1523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28411</xdr:rowOff>
    </xdr:from>
    <xdr:to>
      <xdr:col>55</xdr:col>
      <xdr:colOff>88900</xdr:colOff>
      <xdr:row>90</xdr:row>
      <xdr:rowOff>28411</xdr:rowOff>
    </xdr:to>
    <xdr:cxnSp macro="">
      <xdr:nvCxnSpPr>
        <xdr:cNvPr id="459" name="直線コネクタ 458"/>
        <xdr:cNvCxnSpPr/>
      </xdr:nvCxnSpPr>
      <xdr:spPr>
        <a:xfrm>
          <a:off x="10388600" y="15458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155093</xdr:rowOff>
    </xdr:from>
    <xdr:to>
      <xdr:col>55</xdr:col>
      <xdr:colOff>0</xdr:colOff>
      <xdr:row>97</xdr:row>
      <xdr:rowOff>55480</xdr:rowOff>
    </xdr:to>
    <xdr:cxnSp macro="">
      <xdr:nvCxnSpPr>
        <xdr:cNvPr id="460" name="直線コネクタ 459"/>
        <xdr:cNvCxnSpPr/>
      </xdr:nvCxnSpPr>
      <xdr:spPr>
        <a:xfrm flipV="1">
          <a:off x="9639300" y="16614293"/>
          <a:ext cx="838200" cy="7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163117</xdr:rowOff>
    </xdr:from>
    <xdr:ext cx="534377" cy="259045"/>
    <xdr:sp macro="" textlink="">
      <xdr:nvSpPr>
        <xdr:cNvPr id="461" name="土木費平均値テキスト"/>
        <xdr:cNvSpPr txBox="1"/>
      </xdr:nvSpPr>
      <xdr:spPr>
        <a:xfrm>
          <a:off x="10528300" y="16279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140240</xdr:rowOff>
    </xdr:from>
    <xdr:to>
      <xdr:col>55</xdr:col>
      <xdr:colOff>50800</xdr:colOff>
      <xdr:row>96</xdr:row>
      <xdr:rowOff>70390</xdr:rowOff>
    </xdr:to>
    <xdr:sp macro="" textlink="">
      <xdr:nvSpPr>
        <xdr:cNvPr id="462" name="フローチャート: 判断 461"/>
        <xdr:cNvSpPr/>
      </xdr:nvSpPr>
      <xdr:spPr>
        <a:xfrm>
          <a:off x="104267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129318</xdr:rowOff>
    </xdr:from>
    <xdr:to>
      <xdr:col>50</xdr:col>
      <xdr:colOff>114300</xdr:colOff>
      <xdr:row>97</xdr:row>
      <xdr:rowOff>55480</xdr:rowOff>
    </xdr:to>
    <xdr:cxnSp macro="">
      <xdr:nvCxnSpPr>
        <xdr:cNvPr id="463" name="直線コネクタ 462"/>
        <xdr:cNvCxnSpPr/>
      </xdr:nvCxnSpPr>
      <xdr:spPr>
        <a:xfrm>
          <a:off x="8750300" y="16245618"/>
          <a:ext cx="889000" cy="44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133096</xdr:rowOff>
    </xdr:from>
    <xdr:to>
      <xdr:col>50</xdr:col>
      <xdr:colOff>165100</xdr:colOff>
      <xdr:row>96</xdr:row>
      <xdr:rowOff>63246</xdr:rowOff>
    </xdr:to>
    <xdr:sp macro="" textlink="">
      <xdr:nvSpPr>
        <xdr:cNvPr id="464" name="フローチャート: 判断 463"/>
        <xdr:cNvSpPr/>
      </xdr:nvSpPr>
      <xdr:spPr>
        <a:xfrm>
          <a:off x="9588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79773</xdr:rowOff>
    </xdr:from>
    <xdr:ext cx="534377" cy="259045"/>
    <xdr:sp macro="" textlink="">
      <xdr:nvSpPr>
        <xdr:cNvPr id="465" name="テキスト ボックス 464"/>
        <xdr:cNvSpPr txBox="1"/>
      </xdr:nvSpPr>
      <xdr:spPr>
        <a:xfrm>
          <a:off x="9372111" y="1619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53212</xdr:rowOff>
    </xdr:from>
    <xdr:to>
      <xdr:col>45</xdr:col>
      <xdr:colOff>177800</xdr:colOff>
      <xdr:row>94</xdr:row>
      <xdr:rowOff>129318</xdr:rowOff>
    </xdr:to>
    <xdr:cxnSp macro="">
      <xdr:nvCxnSpPr>
        <xdr:cNvPr id="466" name="直線コネクタ 465"/>
        <xdr:cNvCxnSpPr/>
      </xdr:nvCxnSpPr>
      <xdr:spPr>
        <a:xfrm>
          <a:off x="7861300" y="16169512"/>
          <a:ext cx="889000" cy="7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106826</xdr:rowOff>
    </xdr:from>
    <xdr:to>
      <xdr:col>46</xdr:col>
      <xdr:colOff>38100</xdr:colOff>
      <xdr:row>96</xdr:row>
      <xdr:rowOff>36976</xdr:rowOff>
    </xdr:to>
    <xdr:sp macro="" textlink="">
      <xdr:nvSpPr>
        <xdr:cNvPr id="467" name="フローチャート: 判断 466"/>
        <xdr:cNvSpPr/>
      </xdr:nvSpPr>
      <xdr:spPr>
        <a:xfrm>
          <a:off x="8699500" y="1639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28103</xdr:rowOff>
    </xdr:from>
    <xdr:ext cx="534377" cy="259045"/>
    <xdr:sp macro="" textlink="">
      <xdr:nvSpPr>
        <xdr:cNvPr id="468" name="テキスト ボックス 467"/>
        <xdr:cNvSpPr txBox="1"/>
      </xdr:nvSpPr>
      <xdr:spPr>
        <a:xfrm>
          <a:off x="8483111" y="1648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53212</xdr:rowOff>
    </xdr:from>
    <xdr:to>
      <xdr:col>41</xdr:col>
      <xdr:colOff>50800</xdr:colOff>
      <xdr:row>95</xdr:row>
      <xdr:rowOff>145568</xdr:rowOff>
    </xdr:to>
    <xdr:cxnSp macro="">
      <xdr:nvCxnSpPr>
        <xdr:cNvPr id="469" name="直線コネクタ 468"/>
        <xdr:cNvCxnSpPr/>
      </xdr:nvCxnSpPr>
      <xdr:spPr>
        <a:xfrm flipV="1">
          <a:off x="6972300" y="16169512"/>
          <a:ext cx="889000" cy="26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134925</xdr:rowOff>
    </xdr:from>
    <xdr:to>
      <xdr:col>41</xdr:col>
      <xdr:colOff>101600</xdr:colOff>
      <xdr:row>96</xdr:row>
      <xdr:rowOff>65075</xdr:rowOff>
    </xdr:to>
    <xdr:sp macro="" textlink="">
      <xdr:nvSpPr>
        <xdr:cNvPr id="470" name="フローチャート: 判断 469"/>
        <xdr:cNvSpPr/>
      </xdr:nvSpPr>
      <xdr:spPr>
        <a:xfrm>
          <a:off x="7810500" y="164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56202</xdr:rowOff>
    </xdr:from>
    <xdr:ext cx="534377" cy="259045"/>
    <xdr:sp macro="" textlink="">
      <xdr:nvSpPr>
        <xdr:cNvPr id="471" name="テキスト ボックス 470"/>
        <xdr:cNvSpPr txBox="1"/>
      </xdr:nvSpPr>
      <xdr:spPr>
        <a:xfrm>
          <a:off x="7594111" y="1651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56305</xdr:rowOff>
    </xdr:from>
    <xdr:to>
      <xdr:col>36</xdr:col>
      <xdr:colOff>165100</xdr:colOff>
      <xdr:row>94</xdr:row>
      <xdr:rowOff>157905</xdr:rowOff>
    </xdr:to>
    <xdr:sp macro="" textlink="">
      <xdr:nvSpPr>
        <xdr:cNvPr id="472" name="フローチャート: 判断 471"/>
        <xdr:cNvSpPr/>
      </xdr:nvSpPr>
      <xdr:spPr>
        <a:xfrm>
          <a:off x="6921500" y="161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2982</xdr:rowOff>
    </xdr:from>
    <xdr:ext cx="534377" cy="259045"/>
    <xdr:sp macro="" textlink="">
      <xdr:nvSpPr>
        <xdr:cNvPr id="473" name="テキスト ボックス 472"/>
        <xdr:cNvSpPr txBox="1"/>
      </xdr:nvSpPr>
      <xdr:spPr>
        <a:xfrm>
          <a:off x="6705111" y="1594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104293</xdr:rowOff>
    </xdr:from>
    <xdr:to>
      <xdr:col>55</xdr:col>
      <xdr:colOff>50800</xdr:colOff>
      <xdr:row>97</xdr:row>
      <xdr:rowOff>34443</xdr:rowOff>
    </xdr:to>
    <xdr:sp macro="" textlink="">
      <xdr:nvSpPr>
        <xdr:cNvPr id="479" name="楕円 478"/>
        <xdr:cNvSpPr/>
      </xdr:nvSpPr>
      <xdr:spPr>
        <a:xfrm>
          <a:off x="10426700" y="1656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82720</xdr:rowOff>
    </xdr:from>
    <xdr:ext cx="534377" cy="259045"/>
    <xdr:sp macro="" textlink="">
      <xdr:nvSpPr>
        <xdr:cNvPr id="480" name="土木費該当値テキスト"/>
        <xdr:cNvSpPr txBox="1"/>
      </xdr:nvSpPr>
      <xdr:spPr>
        <a:xfrm>
          <a:off x="10528300" y="1654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4680</xdr:rowOff>
    </xdr:from>
    <xdr:to>
      <xdr:col>50</xdr:col>
      <xdr:colOff>165100</xdr:colOff>
      <xdr:row>97</xdr:row>
      <xdr:rowOff>106280</xdr:rowOff>
    </xdr:to>
    <xdr:sp macro="" textlink="">
      <xdr:nvSpPr>
        <xdr:cNvPr id="481" name="楕円 480"/>
        <xdr:cNvSpPr/>
      </xdr:nvSpPr>
      <xdr:spPr>
        <a:xfrm>
          <a:off x="9588500" y="166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97407</xdr:rowOff>
    </xdr:from>
    <xdr:ext cx="534377" cy="259045"/>
    <xdr:sp macro="" textlink="">
      <xdr:nvSpPr>
        <xdr:cNvPr id="482" name="テキスト ボックス 481"/>
        <xdr:cNvSpPr txBox="1"/>
      </xdr:nvSpPr>
      <xdr:spPr>
        <a:xfrm>
          <a:off x="9372111" y="1672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78518</xdr:rowOff>
    </xdr:from>
    <xdr:to>
      <xdr:col>46</xdr:col>
      <xdr:colOff>38100</xdr:colOff>
      <xdr:row>95</xdr:row>
      <xdr:rowOff>8668</xdr:rowOff>
    </xdr:to>
    <xdr:sp macro="" textlink="">
      <xdr:nvSpPr>
        <xdr:cNvPr id="483" name="楕円 482"/>
        <xdr:cNvSpPr/>
      </xdr:nvSpPr>
      <xdr:spPr>
        <a:xfrm>
          <a:off x="8699500" y="1619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25195</xdr:rowOff>
    </xdr:from>
    <xdr:ext cx="534377" cy="259045"/>
    <xdr:sp macro="" textlink="">
      <xdr:nvSpPr>
        <xdr:cNvPr id="484" name="テキスト ボックス 483"/>
        <xdr:cNvSpPr txBox="1"/>
      </xdr:nvSpPr>
      <xdr:spPr>
        <a:xfrm>
          <a:off x="8483111" y="1597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2412</xdr:rowOff>
    </xdr:from>
    <xdr:to>
      <xdr:col>41</xdr:col>
      <xdr:colOff>101600</xdr:colOff>
      <xdr:row>94</xdr:row>
      <xdr:rowOff>104012</xdr:rowOff>
    </xdr:to>
    <xdr:sp macro="" textlink="">
      <xdr:nvSpPr>
        <xdr:cNvPr id="485" name="楕円 484"/>
        <xdr:cNvSpPr/>
      </xdr:nvSpPr>
      <xdr:spPr>
        <a:xfrm>
          <a:off x="7810500" y="1611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120539</xdr:rowOff>
    </xdr:from>
    <xdr:ext cx="534377" cy="259045"/>
    <xdr:sp macro="" textlink="">
      <xdr:nvSpPr>
        <xdr:cNvPr id="486" name="テキスト ボックス 485"/>
        <xdr:cNvSpPr txBox="1"/>
      </xdr:nvSpPr>
      <xdr:spPr>
        <a:xfrm>
          <a:off x="7594111" y="1589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94768</xdr:rowOff>
    </xdr:from>
    <xdr:to>
      <xdr:col>36</xdr:col>
      <xdr:colOff>165100</xdr:colOff>
      <xdr:row>96</xdr:row>
      <xdr:rowOff>24918</xdr:rowOff>
    </xdr:to>
    <xdr:sp macro="" textlink="">
      <xdr:nvSpPr>
        <xdr:cNvPr id="487" name="楕円 486"/>
        <xdr:cNvSpPr/>
      </xdr:nvSpPr>
      <xdr:spPr>
        <a:xfrm>
          <a:off x="6921500" y="1638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16045</xdr:rowOff>
    </xdr:from>
    <xdr:ext cx="534377" cy="259045"/>
    <xdr:sp macro="" textlink="">
      <xdr:nvSpPr>
        <xdr:cNvPr id="488" name="テキスト ボックス 487"/>
        <xdr:cNvSpPr txBox="1"/>
      </xdr:nvSpPr>
      <xdr:spPr>
        <a:xfrm>
          <a:off x="6705111" y="1647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20600</xdr:rowOff>
    </xdr:from>
    <xdr:to>
      <xdr:col>85</xdr:col>
      <xdr:colOff>126364</xdr:colOff>
      <xdr:row>39</xdr:row>
      <xdr:rowOff>47300</xdr:rowOff>
    </xdr:to>
    <xdr:cxnSp macro="">
      <xdr:nvCxnSpPr>
        <xdr:cNvPr id="511" name="直線コネクタ 510"/>
        <xdr:cNvCxnSpPr/>
      </xdr:nvCxnSpPr>
      <xdr:spPr>
        <a:xfrm flipV="1">
          <a:off x="16317595" y="5164100"/>
          <a:ext cx="1269" cy="156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51127</xdr:rowOff>
    </xdr:from>
    <xdr:ext cx="469744" cy="259045"/>
    <xdr:sp macro="" textlink="">
      <xdr:nvSpPr>
        <xdr:cNvPr id="512" name="消防費最小値テキスト"/>
        <xdr:cNvSpPr txBox="1"/>
      </xdr:nvSpPr>
      <xdr:spPr>
        <a:xfrm>
          <a:off x="16370300" y="673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47300</xdr:rowOff>
    </xdr:from>
    <xdr:to>
      <xdr:col>86</xdr:col>
      <xdr:colOff>25400</xdr:colOff>
      <xdr:row>39</xdr:row>
      <xdr:rowOff>47300</xdr:rowOff>
    </xdr:to>
    <xdr:cxnSp macro="">
      <xdr:nvCxnSpPr>
        <xdr:cNvPr id="513" name="直線コネクタ 512"/>
        <xdr:cNvCxnSpPr/>
      </xdr:nvCxnSpPr>
      <xdr:spPr>
        <a:xfrm>
          <a:off x="16230600" y="673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138727</xdr:rowOff>
    </xdr:from>
    <xdr:ext cx="534377" cy="259045"/>
    <xdr:sp macro="" textlink="">
      <xdr:nvSpPr>
        <xdr:cNvPr id="514" name="消防費最大値テキスト"/>
        <xdr:cNvSpPr txBox="1"/>
      </xdr:nvSpPr>
      <xdr:spPr>
        <a:xfrm>
          <a:off x="16370300" y="493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20600</xdr:rowOff>
    </xdr:from>
    <xdr:to>
      <xdr:col>86</xdr:col>
      <xdr:colOff>25400</xdr:colOff>
      <xdr:row>30</xdr:row>
      <xdr:rowOff>20600</xdr:rowOff>
    </xdr:to>
    <xdr:cxnSp macro="">
      <xdr:nvCxnSpPr>
        <xdr:cNvPr id="515" name="直線コネクタ 514"/>
        <xdr:cNvCxnSpPr/>
      </xdr:nvCxnSpPr>
      <xdr:spPr>
        <a:xfrm>
          <a:off x="16230600" y="516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128270</xdr:rowOff>
    </xdr:from>
    <xdr:to>
      <xdr:col>85</xdr:col>
      <xdr:colOff>127000</xdr:colOff>
      <xdr:row>37</xdr:row>
      <xdr:rowOff>164069</xdr:rowOff>
    </xdr:to>
    <xdr:cxnSp macro="">
      <xdr:nvCxnSpPr>
        <xdr:cNvPr id="516" name="直線コネクタ 515"/>
        <xdr:cNvCxnSpPr/>
      </xdr:nvCxnSpPr>
      <xdr:spPr>
        <a:xfrm>
          <a:off x="15481300" y="6471920"/>
          <a:ext cx="838200" cy="3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28750</xdr:rowOff>
    </xdr:from>
    <xdr:ext cx="534377" cy="259045"/>
    <xdr:sp macro="" textlink="">
      <xdr:nvSpPr>
        <xdr:cNvPr id="517" name="消防費平均値テキスト"/>
        <xdr:cNvSpPr txBox="1"/>
      </xdr:nvSpPr>
      <xdr:spPr>
        <a:xfrm>
          <a:off x="16370300" y="6029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5873</xdr:rowOff>
    </xdr:from>
    <xdr:to>
      <xdr:col>85</xdr:col>
      <xdr:colOff>177800</xdr:colOff>
      <xdr:row>36</xdr:row>
      <xdr:rowOff>107473</xdr:rowOff>
    </xdr:to>
    <xdr:sp macro="" textlink="">
      <xdr:nvSpPr>
        <xdr:cNvPr id="518" name="フローチャート: 判断 517"/>
        <xdr:cNvSpPr/>
      </xdr:nvSpPr>
      <xdr:spPr>
        <a:xfrm>
          <a:off x="162687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128270</xdr:rowOff>
    </xdr:from>
    <xdr:to>
      <xdr:col>81</xdr:col>
      <xdr:colOff>50800</xdr:colOff>
      <xdr:row>38</xdr:row>
      <xdr:rowOff>38979</xdr:rowOff>
    </xdr:to>
    <xdr:cxnSp macro="">
      <xdr:nvCxnSpPr>
        <xdr:cNvPr id="519" name="直線コネクタ 518"/>
        <xdr:cNvCxnSpPr/>
      </xdr:nvCxnSpPr>
      <xdr:spPr>
        <a:xfrm flipV="1">
          <a:off x="14592300" y="6471920"/>
          <a:ext cx="889000" cy="8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19771</xdr:rowOff>
    </xdr:from>
    <xdr:to>
      <xdr:col>81</xdr:col>
      <xdr:colOff>101600</xdr:colOff>
      <xdr:row>36</xdr:row>
      <xdr:rowOff>121371</xdr:rowOff>
    </xdr:to>
    <xdr:sp macro="" textlink="">
      <xdr:nvSpPr>
        <xdr:cNvPr id="520" name="フローチャート: 判断 519"/>
        <xdr:cNvSpPr/>
      </xdr:nvSpPr>
      <xdr:spPr>
        <a:xfrm>
          <a:off x="15430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137898</xdr:rowOff>
    </xdr:from>
    <xdr:ext cx="534377" cy="259045"/>
    <xdr:sp macro="" textlink="">
      <xdr:nvSpPr>
        <xdr:cNvPr id="521" name="テキスト ボックス 520"/>
        <xdr:cNvSpPr txBox="1"/>
      </xdr:nvSpPr>
      <xdr:spPr>
        <a:xfrm>
          <a:off x="15214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52603</xdr:rowOff>
    </xdr:from>
    <xdr:to>
      <xdr:col>76</xdr:col>
      <xdr:colOff>114300</xdr:colOff>
      <xdr:row>38</xdr:row>
      <xdr:rowOff>38979</xdr:rowOff>
    </xdr:to>
    <xdr:cxnSp macro="">
      <xdr:nvCxnSpPr>
        <xdr:cNvPr id="522" name="直線コネクタ 521"/>
        <xdr:cNvCxnSpPr/>
      </xdr:nvCxnSpPr>
      <xdr:spPr>
        <a:xfrm>
          <a:off x="13703300" y="6396253"/>
          <a:ext cx="889000" cy="15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31430</xdr:rowOff>
    </xdr:from>
    <xdr:to>
      <xdr:col>76</xdr:col>
      <xdr:colOff>165100</xdr:colOff>
      <xdr:row>36</xdr:row>
      <xdr:rowOff>133030</xdr:rowOff>
    </xdr:to>
    <xdr:sp macro="" textlink="">
      <xdr:nvSpPr>
        <xdr:cNvPr id="523" name="フローチャート: 判断 522"/>
        <xdr:cNvSpPr/>
      </xdr:nvSpPr>
      <xdr:spPr>
        <a:xfrm>
          <a:off x="14541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149557</xdr:rowOff>
    </xdr:from>
    <xdr:ext cx="534377" cy="259045"/>
    <xdr:sp macro="" textlink="">
      <xdr:nvSpPr>
        <xdr:cNvPr id="524" name="テキスト ボックス 523"/>
        <xdr:cNvSpPr txBox="1"/>
      </xdr:nvSpPr>
      <xdr:spPr>
        <a:xfrm>
          <a:off x="14325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52603</xdr:rowOff>
    </xdr:from>
    <xdr:to>
      <xdr:col>71</xdr:col>
      <xdr:colOff>177800</xdr:colOff>
      <xdr:row>38</xdr:row>
      <xdr:rowOff>158354</xdr:rowOff>
    </xdr:to>
    <xdr:cxnSp macro="">
      <xdr:nvCxnSpPr>
        <xdr:cNvPr id="525" name="直線コネクタ 524"/>
        <xdr:cNvCxnSpPr/>
      </xdr:nvCxnSpPr>
      <xdr:spPr>
        <a:xfrm flipV="1">
          <a:off x="12814300" y="6396253"/>
          <a:ext cx="889000" cy="27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47706</xdr:rowOff>
    </xdr:from>
    <xdr:to>
      <xdr:col>72</xdr:col>
      <xdr:colOff>38100</xdr:colOff>
      <xdr:row>36</xdr:row>
      <xdr:rowOff>149306</xdr:rowOff>
    </xdr:to>
    <xdr:sp macro="" textlink="">
      <xdr:nvSpPr>
        <xdr:cNvPr id="526" name="フローチャート: 判断 525"/>
        <xdr:cNvSpPr/>
      </xdr:nvSpPr>
      <xdr:spPr>
        <a:xfrm>
          <a:off x="13652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165833</xdr:rowOff>
    </xdr:from>
    <xdr:ext cx="534377" cy="259045"/>
    <xdr:sp macro="" textlink="">
      <xdr:nvSpPr>
        <xdr:cNvPr id="527" name="テキスト ボックス 526"/>
        <xdr:cNvSpPr txBox="1"/>
      </xdr:nvSpPr>
      <xdr:spPr>
        <a:xfrm>
          <a:off x="13436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147787</xdr:rowOff>
    </xdr:from>
    <xdr:to>
      <xdr:col>67</xdr:col>
      <xdr:colOff>101600</xdr:colOff>
      <xdr:row>36</xdr:row>
      <xdr:rowOff>77937</xdr:rowOff>
    </xdr:to>
    <xdr:sp macro="" textlink="">
      <xdr:nvSpPr>
        <xdr:cNvPr id="528" name="フローチャート: 判断 527"/>
        <xdr:cNvSpPr/>
      </xdr:nvSpPr>
      <xdr:spPr>
        <a:xfrm>
          <a:off x="12763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94464</xdr:rowOff>
    </xdr:from>
    <xdr:ext cx="534377" cy="259045"/>
    <xdr:sp macro="" textlink="">
      <xdr:nvSpPr>
        <xdr:cNvPr id="529" name="テキスト ボックス 528"/>
        <xdr:cNvSpPr txBox="1"/>
      </xdr:nvSpPr>
      <xdr:spPr>
        <a:xfrm>
          <a:off x="12547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113269</xdr:rowOff>
    </xdr:from>
    <xdr:to>
      <xdr:col>85</xdr:col>
      <xdr:colOff>177800</xdr:colOff>
      <xdr:row>38</xdr:row>
      <xdr:rowOff>43419</xdr:rowOff>
    </xdr:to>
    <xdr:sp macro="" textlink="">
      <xdr:nvSpPr>
        <xdr:cNvPr id="535" name="楕円 534"/>
        <xdr:cNvSpPr/>
      </xdr:nvSpPr>
      <xdr:spPr>
        <a:xfrm>
          <a:off x="16268700" y="645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91696</xdr:rowOff>
    </xdr:from>
    <xdr:ext cx="534377" cy="259045"/>
    <xdr:sp macro="" textlink="">
      <xdr:nvSpPr>
        <xdr:cNvPr id="536" name="消防費該当値テキスト"/>
        <xdr:cNvSpPr txBox="1"/>
      </xdr:nvSpPr>
      <xdr:spPr>
        <a:xfrm>
          <a:off x="16370300" y="643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77470</xdr:rowOff>
    </xdr:from>
    <xdr:to>
      <xdr:col>81</xdr:col>
      <xdr:colOff>101600</xdr:colOff>
      <xdr:row>38</xdr:row>
      <xdr:rowOff>7620</xdr:rowOff>
    </xdr:to>
    <xdr:sp macro="" textlink="">
      <xdr:nvSpPr>
        <xdr:cNvPr id="537" name="楕円 536"/>
        <xdr:cNvSpPr/>
      </xdr:nvSpPr>
      <xdr:spPr>
        <a:xfrm>
          <a:off x="15430500" y="64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170197</xdr:rowOff>
    </xdr:from>
    <xdr:ext cx="534377" cy="259045"/>
    <xdr:sp macro="" textlink="">
      <xdr:nvSpPr>
        <xdr:cNvPr id="538" name="テキスト ボックス 537"/>
        <xdr:cNvSpPr txBox="1"/>
      </xdr:nvSpPr>
      <xdr:spPr>
        <a:xfrm>
          <a:off x="15214111" y="651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159629</xdr:rowOff>
    </xdr:from>
    <xdr:to>
      <xdr:col>76</xdr:col>
      <xdr:colOff>165100</xdr:colOff>
      <xdr:row>38</xdr:row>
      <xdr:rowOff>89779</xdr:rowOff>
    </xdr:to>
    <xdr:sp macro="" textlink="">
      <xdr:nvSpPr>
        <xdr:cNvPr id="539" name="楕円 538"/>
        <xdr:cNvSpPr/>
      </xdr:nvSpPr>
      <xdr:spPr>
        <a:xfrm>
          <a:off x="14541500" y="650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80906</xdr:rowOff>
    </xdr:from>
    <xdr:ext cx="534377" cy="259045"/>
    <xdr:sp macro="" textlink="">
      <xdr:nvSpPr>
        <xdr:cNvPr id="540" name="テキスト ボックス 539"/>
        <xdr:cNvSpPr txBox="1"/>
      </xdr:nvSpPr>
      <xdr:spPr>
        <a:xfrm>
          <a:off x="14325111" y="659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1803</xdr:rowOff>
    </xdr:from>
    <xdr:to>
      <xdr:col>72</xdr:col>
      <xdr:colOff>38100</xdr:colOff>
      <xdr:row>37</xdr:row>
      <xdr:rowOff>103403</xdr:rowOff>
    </xdr:to>
    <xdr:sp macro="" textlink="">
      <xdr:nvSpPr>
        <xdr:cNvPr id="541" name="楕円 540"/>
        <xdr:cNvSpPr/>
      </xdr:nvSpPr>
      <xdr:spPr>
        <a:xfrm>
          <a:off x="13652500" y="634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94530</xdr:rowOff>
    </xdr:from>
    <xdr:ext cx="534377" cy="259045"/>
    <xdr:sp macro="" textlink="">
      <xdr:nvSpPr>
        <xdr:cNvPr id="542" name="テキスト ボックス 541"/>
        <xdr:cNvSpPr txBox="1"/>
      </xdr:nvSpPr>
      <xdr:spPr>
        <a:xfrm>
          <a:off x="13436111" y="643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107554</xdr:rowOff>
    </xdr:from>
    <xdr:to>
      <xdr:col>67</xdr:col>
      <xdr:colOff>101600</xdr:colOff>
      <xdr:row>39</xdr:row>
      <xdr:rowOff>37704</xdr:rowOff>
    </xdr:to>
    <xdr:sp macro="" textlink="">
      <xdr:nvSpPr>
        <xdr:cNvPr id="543" name="楕円 542"/>
        <xdr:cNvSpPr/>
      </xdr:nvSpPr>
      <xdr:spPr>
        <a:xfrm>
          <a:off x="12763500" y="662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28831</xdr:rowOff>
    </xdr:from>
    <xdr:ext cx="469744" cy="259045"/>
    <xdr:sp macro="" textlink="">
      <xdr:nvSpPr>
        <xdr:cNvPr id="544" name="テキスト ボックス 543"/>
        <xdr:cNvSpPr txBox="1"/>
      </xdr:nvSpPr>
      <xdr:spPr>
        <a:xfrm>
          <a:off x="12579428" y="671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159033</xdr:rowOff>
    </xdr:from>
    <xdr:to>
      <xdr:col>85</xdr:col>
      <xdr:colOff>126364</xdr:colOff>
      <xdr:row>58</xdr:row>
      <xdr:rowOff>148616</xdr:rowOff>
    </xdr:to>
    <xdr:cxnSp macro="">
      <xdr:nvCxnSpPr>
        <xdr:cNvPr id="571" name="直線コネクタ 570"/>
        <xdr:cNvCxnSpPr/>
      </xdr:nvCxnSpPr>
      <xdr:spPr>
        <a:xfrm flipV="1">
          <a:off x="16317595" y="8731533"/>
          <a:ext cx="1269" cy="136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152443</xdr:rowOff>
    </xdr:from>
    <xdr:ext cx="534377" cy="259045"/>
    <xdr:sp macro="" textlink="">
      <xdr:nvSpPr>
        <xdr:cNvPr id="572" name="教育費最小値テキスト"/>
        <xdr:cNvSpPr txBox="1"/>
      </xdr:nvSpPr>
      <xdr:spPr>
        <a:xfrm>
          <a:off x="16370300" y="100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148616</xdr:rowOff>
    </xdr:from>
    <xdr:to>
      <xdr:col>86</xdr:col>
      <xdr:colOff>25400</xdr:colOff>
      <xdr:row>58</xdr:row>
      <xdr:rowOff>148616</xdr:rowOff>
    </xdr:to>
    <xdr:cxnSp macro="">
      <xdr:nvCxnSpPr>
        <xdr:cNvPr id="573" name="直線コネクタ 572"/>
        <xdr:cNvCxnSpPr/>
      </xdr:nvCxnSpPr>
      <xdr:spPr>
        <a:xfrm>
          <a:off x="16230600" y="1009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105710</xdr:rowOff>
    </xdr:from>
    <xdr:ext cx="599010" cy="259045"/>
    <xdr:sp macro="" textlink="">
      <xdr:nvSpPr>
        <xdr:cNvPr id="574" name="教育費最大値テキスト"/>
        <xdr:cNvSpPr txBox="1"/>
      </xdr:nvSpPr>
      <xdr:spPr>
        <a:xfrm>
          <a:off x="16370300" y="850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159033</xdr:rowOff>
    </xdr:from>
    <xdr:to>
      <xdr:col>86</xdr:col>
      <xdr:colOff>25400</xdr:colOff>
      <xdr:row>50</xdr:row>
      <xdr:rowOff>159033</xdr:rowOff>
    </xdr:to>
    <xdr:cxnSp macro="">
      <xdr:nvCxnSpPr>
        <xdr:cNvPr id="575" name="直線コネクタ 574"/>
        <xdr:cNvCxnSpPr/>
      </xdr:nvCxnSpPr>
      <xdr:spPr>
        <a:xfrm>
          <a:off x="16230600" y="87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168406</xdr:rowOff>
    </xdr:from>
    <xdr:to>
      <xdr:col>85</xdr:col>
      <xdr:colOff>127000</xdr:colOff>
      <xdr:row>57</xdr:row>
      <xdr:rowOff>15064</xdr:rowOff>
    </xdr:to>
    <xdr:cxnSp macro="">
      <xdr:nvCxnSpPr>
        <xdr:cNvPr id="576" name="直線コネクタ 575"/>
        <xdr:cNvCxnSpPr/>
      </xdr:nvCxnSpPr>
      <xdr:spPr>
        <a:xfrm flipV="1">
          <a:off x="15481300" y="9769606"/>
          <a:ext cx="838200" cy="1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38592</xdr:rowOff>
    </xdr:from>
    <xdr:ext cx="534377" cy="259045"/>
    <xdr:sp macro="" textlink="">
      <xdr:nvSpPr>
        <xdr:cNvPr id="577" name="教育費平均値テキスト"/>
        <xdr:cNvSpPr txBox="1"/>
      </xdr:nvSpPr>
      <xdr:spPr>
        <a:xfrm>
          <a:off x="16370300" y="9468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15715</xdr:rowOff>
    </xdr:from>
    <xdr:to>
      <xdr:col>85</xdr:col>
      <xdr:colOff>177800</xdr:colOff>
      <xdr:row>56</xdr:row>
      <xdr:rowOff>117315</xdr:rowOff>
    </xdr:to>
    <xdr:sp macro="" textlink="">
      <xdr:nvSpPr>
        <xdr:cNvPr id="578" name="フローチャート: 判断 577"/>
        <xdr:cNvSpPr/>
      </xdr:nvSpPr>
      <xdr:spPr>
        <a:xfrm>
          <a:off x="162687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15064</xdr:rowOff>
    </xdr:from>
    <xdr:to>
      <xdr:col>81</xdr:col>
      <xdr:colOff>50800</xdr:colOff>
      <xdr:row>57</xdr:row>
      <xdr:rowOff>62907</xdr:rowOff>
    </xdr:to>
    <xdr:cxnSp macro="">
      <xdr:nvCxnSpPr>
        <xdr:cNvPr id="579" name="直線コネクタ 578"/>
        <xdr:cNvCxnSpPr/>
      </xdr:nvCxnSpPr>
      <xdr:spPr>
        <a:xfrm flipV="1">
          <a:off x="14592300" y="9787714"/>
          <a:ext cx="889000" cy="4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46903</xdr:rowOff>
    </xdr:from>
    <xdr:to>
      <xdr:col>81</xdr:col>
      <xdr:colOff>101600</xdr:colOff>
      <xdr:row>56</xdr:row>
      <xdr:rowOff>148503</xdr:rowOff>
    </xdr:to>
    <xdr:sp macro="" textlink="">
      <xdr:nvSpPr>
        <xdr:cNvPr id="580" name="フローチャート: 判断 579"/>
        <xdr:cNvSpPr/>
      </xdr:nvSpPr>
      <xdr:spPr>
        <a:xfrm>
          <a:off x="15430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165030</xdr:rowOff>
    </xdr:from>
    <xdr:ext cx="534377" cy="259045"/>
    <xdr:sp macro="" textlink="">
      <xdr:nvSpPr>
        <xdr:cNvPr id="581" name="テキスト ボックス 580"/>
        <xdr:cNvSpPr txBox="1"/>
      </xdr:nvSpPr>
      <xdr:spPr>
        <a:xfrm>
          <a:off x="15214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62907</xdr:rowOff>
    </xdr:from>
    <xdr:to>
      <xdr:col>76</xdr:col>
      <xdr:colOff>114300</xdr:colOff>
      <xdr:row>57</xdr:row>
      <xdr:rowOff>127486</xdr:rowOff>
    </xdr:to>
    <xdr:cxnSp macro="">
      <xdr:nvCxnSpPr>
        <xdr:cNvPr id="582" name="直線コネクタ 581"/>
        <xdr:cNvCxnSpPr/>
      </xdr:nvCxnSpPr>
      <xdr:spPr>
        <a:xfrm flipV="1">
          <a:off x="13703300" y="9835557"/>
          <a:ext cx="889000" cy="6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24533</xdr:rowOff>
    </xdr:from>
    <xdr:to>
      <xdr:col>76</xdr:col>
      <xdr:colOff>165100</xdr:colOff>
      <xdr:row>56</xdr:row>
      <xdr:rowOff>126133</xdr:rowOff>
    </xdr:to>
    <xdr:sp macro="" textlink="">
      <xdr:nvSpPr>
        <xdr:cNvPr id="583" name="フローチャート: 判断 582"/>
        <xdr:cNvSpPr/>
      </xdr:nvSpPr>
      <xdr:spPr>
        <a:xfrm>
          <a:off x="14541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142660</xdr:rowOff>
    </xdr:from>
    <xdr:ext cx="534377" cy="259045"/>
    <xdr:sp macro="" textlink="">
      <xdr:nvSpPr>
        <xdr:cNvPr id="584" name="テキスト ボックス 583"/>
        <xdr:cNvSpPr txBox="1"/>
      </xdr:nvSpPr>
      <xdr:spPr>
        <a:xfrm>
          <a:off x="14325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71447</xdr:rowOff>
    </xdr:from>
    <xdr:to>
      <xdr:col>71</xdr:col>
      <xdr:colOff>177800</xdr:colOff>
      <xdr:row>57</xdr:row>
      <xdr:rowOff>127486</xdr:rowOff>
    </xdr:to>
    <xdr:cxnSp macro="">
      <xdr:nvCxnSpPr>
        <xdr:cNvPr id="585" name="直線コネクタ 584"/>
        <xdr:cNvCxnSpPr/>
      </xdr:nvCxnSpPr>
      <xdr:spPr>
        <a:xfrm>
          <a:off x="12814300" y="9672647"/>
          <a:ext cx="889000" cy="22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84361</xdr:rowOff>
    </xdr:from>
    <xdr:to>
      <xdr:col>72</xdr:col>
      <xdr:colOff>38100</xdr:colOff>
      <xdr:row>57</xdr:row>
      <xdr:rowOff>14511</xdr:rowOff>
    </xdr:to>
    <xdr:sp macro="" textlink="">
      <xdr:nvSpPr>
        <xdr:cNvPr id="586" name="フローチャート: 判断 585"/>
        <xdr:cNvSpPr/>
      </xdr:nvSpPr>
      <xdr:spPr>
        <a:xfrm>
          <a:off x="13652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31038</xdr:rowOff>
    </xdr:from>
    <xdr:ext cx="534377" cy="259045"/>
    <xdr:sp macro="" textlink="">
      <xdr:nvSpPr>
        <xdr:cNvPr id="587" name="テキスト ボックス 586"/>
        <xdr:cNvSpPr txBox="1"/>
      </xdr:nvSpPr>
      <xdr:spPr>
        <a:xfrm>
          <a:off x="13436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56700</xdr:rowOff>
    </xdr:from>
    <xdr:to>
      <xdr:col>67</xdr:col>
      <xdr:colOff>101600</xdr:colOff>
      <xdr:row>56</xdr:row>
      <xdr:rowOff>158300</xdr:rowOff>
    </xdr:to>
    <xdr:sp macro="" textlink="">
      <xdr:nvSpPr>
        <xdr:cNvPr id="588" name="フローチャート: 判断 587"/>
        <xdr:cNvSpPr/>
      </xdr:nvSpPr>
      <xdr:spPr>
        <a:xfrm>
          <a:off x="127635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149427</xdr:rowOff>
    </xdr:from>
    <xdr:ext cx="534377" cy="259045"/>
    <xdr:sp macro="" textlink="">
      <xdr:nvSpPr>
        <xdr:cNvPr id="589" name="テキスト ボックス 588"/>
        <xdr:cNvSpPr txBox="1"/>
      </xdr:nvSpPr>
      <xdr:spPr>
        <a:xfrm>
          <a:off x="12547111" y="975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117606</xdr:rowOff>
    </xdr:from>
    <xdr:to>
      <xdr:col>85</xdr:col>
      <xdr:colOff>177800</xdr:colOff>
      <xdr:row>57</xdr:row>
      <xdr:rowOff>47756</xdr:rowOff>
    </xdr:to>
    <xdr:sp macro="" textlink="">
      <xdr:nvSpPr>
        <xdr:cNvPr id="595" name="楕円 594"/>
        <xdr:cNvSpPr/>
      </xdr:nvSpPr>
      <xdr:spPr>
        <a:xfrm>
          <a:off x="16268700" y="971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96033</xdr:rowOff>
    </xdr:from>
    <xdr:ext cx="534377" cy="259045"/>
    <xdr:sp macro="" textlink="">
      <xdr:nvSpPr>
        <xdr:cNvPr id="596" name="教育費該当値テキスト"/>
        <xdr:cNvSpPr txBox="1"/>
      </xdr:nvSpPr>
      <xdr:spPr>
        <a:xfrm>
          <a:off x="16370300" y="969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135714</xdr:rowOff>
    </xdr:from>
    <xdr:to>
      <xdr:col>81</xdr:col>
      <xdr:colOff>101600</xdr:colOff>
      <xdr:row>57</xdr:row>
      <xdr:rowOff>65864</xdr:rowOff>
    </xdr:to>
    <xdr:sp macro="" textlink="">
      <xdr:nvSpPr>
        <xdr:cNvPr id="597" name="楕円 596"/>
        <xdr:cNvSpPr/>
      </xdr:nvSpPr>
      <xdr:spPr>
        <a:xfrm>
          <a:off x="15430500" y="973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56991</xdr:rowOff>
    </xdr:from>
    <xdr:ext cx="534377" cy="259045"/>
    <xdr:sp macro="" textlink="">
      <xdr:nvSpPr>
        <xdr:cNvPr id="598" name="テキスト ボックス 597"/>
        <xdr:cNvSpPr txBox="1"/>
      </xdr:nvSpPr>
      <xdr:spPr>
        <a:xfrm>
          <a:off x="15214111" y="982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12107</xdr:rowOff>
    </xdr:from>
    <xdr:to>
      <xdr:col>76</xdr:col>
      <xdr:colOff>165100</xdr:colOff>
      <xdr:row>57</xdr:row>
      <xdr:rowOff>113707</xdr:rowOff>
    </xdr:to>
    <xdr:sp macro="" textlink="">
      <xdr:nvSpPr>
        <xdr:cNvPr id="599" name="楕円 598"/>
        <xdr:cNvSpPr/>
      </xdr:nvSpPr>
      <xdr:spPr>
        <a:xfrm>
          <a:off x="14541500" y="978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104834</xdr:rowOff>
    </xdr:from>
    <xdr:ext cx="534377" cy="259045"/>
    <xdr:sp macro="" textlink="">
      <xdr:nvSpPr>
        <xdr:cNvPr id="600" name="テキスト ボックス 599"/>
        <xdr:cNvSpPr txBox="1"/>
      </xdr:nvSpPr>
      <xdr:spPr>
        <a:xfrm>
          <a:off x="14325111" y="987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76686</xdr:rowOff>
    </xdr:from>
    <xdr:to>
      <xdr:col>72</xdr:col>
      <xdr:colOff>38100</xdr:colOff>
      <xdr:row>58</xdr:row>
      <xdr:rowOff>6836</xdr:rowOff>
    </xdr:to>
    <xdr:sp macro="" textlink="">
      <xdr:nvSpPr>
        <xdr:cNvPr id="601" name="楕円 600"/>
        <xdr:cNvSpPr/>
      </xdr:nvSpPr>
      <xdr:spPr>
        <a:xfrm>
          <a:off x="13652500" y="984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169413</xdr:rowOff>
    </xdr:from>
    <xdr:ext cx="534377" cy="259045"/>
    <xdr:sp macro="" textlink="">
      <xdr:nvSpPr>
        <xdr:cNvPr id="602" name="テキスト ボックス 601"/>
        <xdr:cNvSpPr txBox="1"/>
      </xdr:nvSpPr>
      <xdr:spPr>
        <a:xfrm>
          <a:off x="13436111" y="994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20647</xdr:rowOff>
    </xdr:from>
    <xdr:to>
      <xdr:col>67</xdr:col>
      <xdr:colOff>101600</xdr:colOff>
      <xdr:row>56</xdr:row>
      <xdr:rowOff>122247</xdr:rowOff>
    </xdr:to>
    <xdr:sp macro="" textlink="">
      <xdr:nvSpPr>
        <xdr:cNvPr id="603" name="楕円 602"/>
        <xdr:cNvSpPr/>
      </xdr:nvSpPr>
      <xdr:spPr>
        <a:xfrm>
          <a:off x="12763500" y="962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138774</xdr:rowOff>
    </xdr:from>
    <xdr:ext cx="534377" cy="259045"/>
    <xdr:sp macro="" textlink="">
      <xdr:nvSpPr>
        <xdr:cNvPr id="604" name="テキスト ボックス 603"/>
        <xdr:cNvSpPr txBox="1"/>
      </xdr:nvSpPr>
      <xdr:spPr>
        <a:xfrm>
          <a:off x="12547111" y="939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104246</xdr:rowOff>
    </xdr:from>
    <xdr:to>
      <xdr:col>85</xdr:col>
      <xdr:colOff>126364</xdr:colOff>
      <xdr:row>79</xdr:row>
      <xdr:rowOff>98879</xdr:rowOff>
    </xdr:to>
    <xdr:cxnSp macro="">
      <xdr:nvCxnSpPr>
        <xdr:cNvPr id="630" name="直線コネクタ 629"/>
        <xdr:cNvCxnSpPr/>
      </xdr:nvCxnSpPr>
      <xdr:spPr>
        <a:xfrm flipV="1">
          <a:off x="16317595" y="12105746"/>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50923</xdr:rowOff>
    </xdr:from>
    <xdr:ext cx="599010" cy="259045"/>
    <xdr:sp macro="" textlink="">
      <xdr:nvSpPr>
        <xdr:cNvPr id="633" name="災害復旧費最大値テキスト"/>
        <xdr:cNvSpPr txBox="1"/>
      </xdr:nvSpPr>
      <xdr:spPr>
        <a:xfrm>
          <a:off x="16370300" y="1188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104246</xdr:rowOff>
    </xdr:from>
    <xdr:to>
      <xdr:col>86</xdr:col>
      <xdr:colOff>25400</xdr:colOff>
      <xdr:row>70</xdr:row>
      <xdr:rowOff>104246</xdr:rowOff>
    </xdr:to>
    <xdr:cxnSp macro="">
      <xdr:nvCxnSpPr>
        <xdr:cNvPr id="634" name="直線コネクタ 633"/>
        <xdr:cNvCxnSpPr/>
      </xdr:nvCxnSpPr>
      <xdr:spPr>
        <a:xfrm>
          <a:off x="16230600" y="121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5" name="直線コネクタ 634"/>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157943</xdr:rowOff>
    </xdr:from>
    <xdr:ext cx="469744" cy="259045"/>
    <xdr:sp macro="" textlink="">
      <xdr:nvSpPr>
        <xdr:cNvPr id="636" name="災害復旧費平均値テキスト"/>
        <xdr:cNvSpPr txBox="1"/>
      </xdr:nvSpPr>
      <xdr:spPr>
        <a:xfrm>
          <a:off x="16370300" y="13359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135066</xdr:rowOff>
    </xdr:from>
    <xdr:to>
      <xdr:col>85</xdr:col>
      <xdr:colOff>177800</xdr:colOff>
      <xdr:row>79</xdr:row>
      <xdr:rowOff>65216</xdr:rowOff>
    </xdr:to>
    <xdr:sp macro="" textlink="">
      <xdr:nvSpPr>
        <xdr:cNvPr id="637" name="フローチャート: 判断 636"/>
        <xdr:cNvSpPr/>
      </xdr:nvSpPr>
      <xdr:spPr>
        <a:xfrm>
          <a:off x="16268700" y="135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8" name="直線コネクタ 637"/>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155434</xdr:rowOff>
    </xdr:from>
    <xdr:to>
      <xdr:col>81</xdr:col>
      <xdr:colOff>101600</xdr:colOff>
      <xdr:row>79</xdr:row>
      <xdr:rowOff>85584</xdr:rowOff>
    </xdr:to>
    <xdr:sp macro="" textlink="">
      <xdr:nvSpPr>
        <xdr:cNvPr id="639" name="フローチャート: 判断 638"/>
        <xdr:cNvSpPr/>
      </xdr:nvSpPr>
      <xdr:spPr>
        <a:xfrm>
          <a:off x="15430500" y="1352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102111</xdr:rowOff>
    </xdr:from>
    <xdr:ext cx="469744" cy="259045"/>
    <xdr:sp macro="" textlink="">
      <xdr:nvSpPr>
        <xdr:cNvPr id="640" name="テキスト ボックス 639"/>
        <xdr:cNvSpPr txBox="1"/>
      </xdr:nvSpPr>
      <xdr:spPr>
        <a:xfrm>
          <a:off x="15246428" y="1330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1" name="直線コネクタ 640"/>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7920</xdr:rowOff>
    </xdr:from>
    <xdr:to>
      <xdr:col>76</xdr:col>
      <xdr:colOff>165100</xdr:colOff>
      <xdr:row>79</xdr:row>
      <xdr:rowOff>109520</xdr:rowOff>
    </xdr:to>
    <xdr:sp macro="" textlink="">
      <xdr:nvSpPr>
        <xdr:cNvPr id="642" name="フローチャート: 判断 641"/>
        <xdr:cNvSpPr/>
      </xdr:nvSpPr>
      <xdr:spPr>
        <a:xfrm>
          <a:off x="14541500" y="1355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126047</xdr:rowOff>
    </xdr:from>
    <xdr:ext cx="469744" cy="259045"/>
    <xdr:sp macro="" textlink="">
      <xdr:nvSpPr>
        <xdr:cNvPr id="643" name="テキスト ボックス 642"/>
        <xdr:cNvSpPr txBox="1"/>
      </xdr:nvSpPr>
      <xdr:spPr>
        <a:xfrm>
          <a:off x="14357428" y="1332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4" name="直線コネクタ 643"/>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20603</xdr:rowOff>
    </xdr:from>
    <xdr:to>
      <xdr:col>72</xdr:col>
      <xdr:colOff>38100</xdr:colOff>
      <xdr:row>79</xdr:row>
      <xdr:rowOff>122203</xdr:rowOff>
    </xdr:to>
    <xdr:sp macro="" textlink="">
      <xdr:nvSpPr>
        <xdr:cNvPr id="645" name="フローチャート: 判断 644"/>
        <xdr:cNvSpPr/>
      </xdr:nvSpPr>
      <xdr:spPr>
        <a:xfrm>
          <a:off x="13652500" y="1356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138730</xdr:rowOff>
    </xdr:from>
    <xdr:ext cx="469744" cy="259045"/>
    <xdr:sp macro="" textlink="">
      <xdr:nvSpPr>
        <xdr:cNvPr id="646" name="テキスト ボックス 645"/>
        <xdr:cNvSpPr txBox="1"/>
      </xdr:nvSpPr>
      <xdr:spPr>
        <a:xfrm>
          <a:off x="13468428" y="1334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152516</xdr:rowOff>
    </xdr:from>
    <xdr:to>
      <xdr:col>67</xdr:col>
      <xdr:colOff>101600</xdr:colOff>
      <xdr:row>79</xdr:row>
      <xdr:rowOff>82666</xdr:rowOff>
    </xdr:to>
    <xdr:sp macro="" textlink="">
      <xdr:nvSpPr>
        <xdr:cNvPr id="647" name="フローチャート: 判断 646"/>
        <xdr:cNvSpPr/>
      </xdr:nvSpPr>
      <xdr:spPr>
        <a:xfrm>
          <a:off x="12763500" y="1352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99193</xdr:rowOff>
    </xdr:from>
    <xdr:ext cx="469744" cy="259045"/>
    <xdr:sp macro="" textlink="">
      <xdr:nvSpPr>
        <xdr:cNvPr id="648" name="テキスト ボックス 647"/>
        <xdr:cNvSpPr txBox="1"/>
      </xdr:nvSpPr>
      <xdr:spPr>
        <a:xfrm>
          <a:off x="12579428" y="133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4" name="楕円 653"/>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5"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6" name="楕円 655"/>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7" name="テキスト ボックス 656"/>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67120</xdr:rowOff>
    </xdr:from>
    <xdr:to>
      <xdr:col>85</xdr:col>
      <xdr:colOff>126364</xdr:colOff>
      <xdr:row>97</xdr:row>
      <xdr:rowOff>169063</xdr:rowOff>
    </xdr:to>
    <xdr:cxnSp macro="">
      <xdr:nvCxnSpPr>
        <xdr:cNvPr id="687" name="直線コネクタ 686"/>
        <xdr:cNvCxnSpPr/>
      </xdr:nvCxnSpPr>
      <xdr:spPr>
        <a:xfrm flipV="1">
          <a:off x="16317595" y="15497620"/>
          <a:ext cx="1269" cy="130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1440</xdr:rowOff>
    </xdr:from>
    <xdr:ext cx="534377" cy="259045"/>
    <xdr:sp macro="" textlink="">
      <xdr:nvSpPr>
        <xdr:cNvPr id="688" name="公債費最小値テキスト"/>
        <xdr:cNvSpPr txBox="1"/>
      </xdr:nvSpPr>
      <xdr:spPr>
        <a:xfrm>
          <a:off x="16370300" y="1680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169063</xdr:rowOff>
    </xdr:from>
    <xdr:to>
      <xdr:col>86</xdr:col>
      <xdr:colOff>25400</xdr:colOff>
      <xdr:row>97</xdr:row>
      <xdr:rowOff>169063</xdr:rowOff>
    </xdr:to>
    <xdr:cxnSp macro="">
      <xdr:nvCxnSpPr>
        <xdr:cNvPr id="689" name="直線コネクタ 688"/>
        <xdr:cNvCxnSpPr/>
      </xdr:nvCxnSpPr>
      <xdr:spPr>
        <a:xfrm>
          <a:off x="16230600" y="16799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13797</xdr:rowOff>
    </xdr:from>
    <xdr:ext cx="599010" cy="259045"/>
    <xdr:sp macro="" textlink="">
      <xdr:nvSpPr>
        <xdr:cNvPr id="690" name="公債費最大値テキスト"/>
        <xdr:cNvSpPr txBox="1"/>
      </xdr:nvSpPr>
      <xdr:spPr>
        <a:xfrm>
          <a:off x="16370300" y="1527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67120</xdr:rowOff>
    </xdr:from>
    <xdr:to>
      <xdr:col>86</xdr:col>
      <xdr:colOff>25400</xdr:colOff>
      <xdr:row>90</xdr:row>
      <xdr:rowOff>67120</xdr:rowOff>
    </xdr:to>
    <xdr:cxnSp macro="">
      <xdr:nvCxnSpPr>
        <xdr:cNvPr id="691" name="直線コネクタ 690"/>
        <xdr:cNvCxnSpPr/>
      </xdr:nvCxnSpPr>
      <xdr:spPr>
        <a:xfrm>
          <a:off x="16230600" y="1549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78536</xdr:rowOff>
    </xdr:from>
    <xdr:to>
      <xdr:col>85</xdr:col>
      <xdr:colOff>127000</xdr:colOff>
      <xdr:row>96</xdr:row>
      <xdr:rowOff>104470</xdr:rowOff>
    </xdr:to>
    <xdr:cxnSp macro="">
      <xdr:nvCxnSpPr>
        <xdr:cNvPr id="692" name="直線コネクタ 691"/>
        <xdr:cNvCxnSpPr/>
      </xdr:nvCxnSpPr>
      <xdr:spPr>
        <a:xfrm>
          <a:off x="15481300" y="16537736"/>
          <a:ext cx="838200" cy="2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9453</xdr:rowOff>
    </xdr:from>
    <xdr:ext cx="534377" cy="259045"/>
    <xdr:sp macro="" textlink="">
      <xdr:nvSpPr>
        <xdr:cNvPr id="693" name="公債費平均値テキスト"/>
        <xdr:cNvSpPr txBox="1"/>
      </xdr:nvSpPr>
      <xdr:spPr>
        <a:xfrm>
          <a:off x="16370300" y="16125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158026</xdr:rowOff>
    </xdr:from>
    <xdr:to>
      <xdr:col>85</xdr:col>
      <xdr:colOff>177800</xdr:colOff>
      <xdr:row>95</xdr:row>
      <xdr:rowOff>88176</xdr:rowOff>
    </xdr:to>
    <xdr:sp macro="" textlink="">
      <xdr:nvSpPr>
        <xdr:cNvPr id="694" name="フローチャート: 判断 693"/>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78536</xdr:rowOff>
    </xdr:from>
    <xdr:to>
      <xdr:col>81</xdr:col>
      <xdr:colOff>50800</xdr:colOff>
      <xdr:row>96</xdr:row>
      <xdr:rowOff>97867</xdr:rowOff>
    </xdr:to>
    <xdr:cxnSp macro="">
      <xdr:nvCxnSpPr>
        <xdr:cNvPr id="695" name="直線コネクタ 694"/>
        <xdr:cNvCxnSpPr/>
      </xdr:nvCxnSpPr>
      <xdr:spPr>
        <a:xfrm flipV="1">
          <a:off x="14592300" y="16537736"/>
          <a:ext cx="889000" cy="1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162280</xdr:rowOff>
    </xdr:from>
    <xdr:to>
      <xdr:col>81</xdr:col>
      <xdr:colOff>101600</xdr:colOff>
      <xdr:row>95</xdr:row>
      <xdr:rowOff>92430</xdr:rowOff>
    </xdr:to>
    <xdr:sp macro="" textlink="">
      <xdr:nvSpPr>
        <xdr:cNvPr id="696" name="フローチャート: 判断 695"/>
        <xdr:cNvSpPr/>
      </xdr:nvSpPr>
      <xdr:spPr>
        <a:xfrm>
          <a:off x="15430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108957</xdr:rowOff>
    </xdr:from>
    <xdr:ext cx="534377" cy="259045"/>
    <xdr:sp macro="" textlink="">
      <xdr:nvSpPr>
        <xdr:cNvPr id="697" name="テキスト ボックス 696"/>
        <xdr:cNvSpPr txBox="1"/>
      </xdr:nvSpPr>
      <xdr:spPr>
        <a:xfrm>
          <a:off x="15214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97867</xdr:rowOff>
    </xdr:from>
    <xdr:to>
      <xdr:col>76</xdr:col>
      <xdr:colOff>114300</xdr:colOff>
      <xdr:row>96</xdr:row>
      <xdr:rowOff>114415</xdr:rowOff>
    </xdr:to>
    <xdr:cxnSp macro="">
      <xdr:nvCxnSpPr>
        <xdr:cNvPr id="698" name="直線コネクタ 697"/>
        <xdr:cNvCxnSpPr/>
      </xdr:nvCxnSpPr>
      <xdr:spPr>
        <a:xfrm flipV="1">
          <a:off x="13703300" y="16557067"/>
          <a:ext cx="889000" cy="1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149783</xdr:rowOff>
    </xdr:from>
    <xdr:to>
      <xdr:col>76</xdr:col>
      <xdr:colOff>165100</xdr:colOff>
      <xdr:row>95</xdr:row>
      <xdr:rowOff>79933</xdr:rowOff>
    </xdr:to>
    <xdr:sp macro="" textlink="">
      <xdr:nvSpPr>
        <xdr:cNvPr id="699" name="フローチャート: 判断 698"/>
        <xdr:cNvSpPr/>
      </xdr:nvSpPr>
      <xdr:spPr>
        <a:xfrm>
          <a:off x="14541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96460</xdr:rowOff>
    </xdr:from>
    <xdr:ext cx="534377" cy="259045"/>
    <xdr:sp macro="" textlink="">
      <xdr:nvSpPr>
        <xdr:cNvPr id="700" name="テキスト ボックス 699"/>
        <xdr:cNvSpPr txBox="1"/>
      </xdr:nvSpPr>
      <xdr:spPr>
        <a:xfrm>
          <a:off x="14325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67438</xdr:rowOff>
    </xdr:from>
    <xdr:to>
      <xdr:col>71</xdr:col>
      <xdr:colOff>177800</xdr:colOff>
      <xdr:row>96</xdr:row>
      <xdr:rowOff>114415</xdr:rowOff>
    </xdr:to>
    <xdr:cxnSp macro="">
      <xdr:nvCxnSpPr>
        <xdr:cNvPr id="701" name="直線コネクタ 700"/>
        <xdr:cNvCxnSpPr/>
      </xdr:nvCxnSpPr>
      <xdr:spPr>
        <a:xfrm>
          <a:off x="12814300" y="16526638"/>
          <a:ext cx="889000" cy="4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147434</xdr:rowOff>
    </xdr:from>
    <xdr:to>
      <xdr:col>72</xdr:col>
      <xdr:colOff>38100</xdr:colOff>
      <xdr:row>95</xdr:row>
      <xdr:rowOff>77584</xdr:rowOff>
    </xdr:to>
    <xdr:sp macro="" textlink="">
      <xdr:nvSpPr>
        <xdr:cNvPr id="702" name="フローチャート: 判断 701"/>
        <xdr:cNvSpPr/>
      </xdr:nvSpPr>
      <xdr:spPr>
        <a:xfrm>
          <a:off x="13652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94111</xdr:rowOff>
    </xdr:from>
    <xdr:ext cx="534377" cy="259045"/>
    <xdr:sp macro="" textlink="">
      <xdr:nvSpPr>
        <xdr:cNvPr id="703" name="テキスト ボックス 702"/>
        <xdr:cNvSpPr txBox="1"/>
      </xdr:nvSpPr>
      <xdr:spPr>
        <a:xfrm>
          <a:off x="13436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14351</xdr:rowOff>
    </xdr:from>
    <xdr:to>
      <xdr:col>67</xdr:col>
      <xdr:colOff>101600</xdr:colOff>
      <xdr:row>95</xdr:row>
      <xdr:rowOff>115951</xdr:rowOff>
    </xdr:to>
    <xdr:sp macro="" textlink="">
      <xdr:nvSpPr>
        <xdr:cNvPr id="704" name="フローチャート: 判断 703"/>
        <xdr:cNvSpPr/>
      </xdr:nvSpPr>
      <xdr:spPr>
        <a:xfrm>
          <a:off x="12763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132478</xdr:rowOff>
    </xdr:from>
    <xdr:ext cx="534377" cy="259045"/>
    <xdr:sp macro="" textlink="">
      <xdr:nvSpPr>
        <xdr:cNvPr id="705" name="テキスト ボックス 704"/>
        <xdr:cNvSpPr txBox="1"/>
      </xdr:nvSpPr>
      <xdr:spPr>
        <a:xfrm>
          <a:off x="12547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53670</xdr:rowOff>
    </xdr:from>
    <xdr:to>
      <xdr:col>85</xdr:col>
      <xdr:colOff>177800</xdr:colOff>
      <xdr:row>96</xdr:row>
      <xdr:rowOff>155270</xdr:rowOff>
    </xdr:to>
    <xdr:sp macro="" textlink="">
      <xdr:nvSpPr>
        <xdr:cNvPr id="711" name="楕円 710"/>
        <xdr:cNvSpPr/>
      </xdr:nvSpPr>
      <xdr:spPr>
        <a:xfrm>
          <a:off x="16268700" y="1651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32097</xdr:rowOff>
    </xdr:from>
    <xdr:ext cx="534377" cy="259045"/>
    <xdr:sp macro="" textlink="">
      <xdr:nvSpPr>
        <xdr:cNvPr id="712" name="公債費該当値テキスト"/>
        <xdr:cNvSpPr txBox="1"/>
      </xdr:nvSpPr>
      <xdr:spPr>
        <a:xfrm>
          <a:off x="16370300" y="1649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27736</xdr:rowOff>
    </xdr:from>
    <xdr:to>
      <xdr:col>81</xdr:col>
      <xdr:colOff>101600</xdr:colOff>
      <xdr:row>96</xdr:row>
      <xdr:rowOff>129336</xdr:rowOff>
    </xdr:to>
    <xdr:sp macro="" textlink="">
      <xdr:nvSpPr>
        <xdr:cNvPr id="713" name="楕円 712"/>
        <xdr:cNvSpPr/>
      </xdr:nvSpPr>
      <xdr:spPr>
        <a:xfrm>
          <a:off x="15430500" y="1648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120463</xdr:rowOff>
    </xdr:from>
    <xdr:ext cx="534377" cy="259045"/>
    <xdr:sp macro="" textlink="">
      <xdr:nvSpPr>
        <xdr:cNvPr id="714" name="テキスト ボックス 713"/>
        <xdr:cNvSpPr txBox="1"/>
      </xdr:nvSpPr>
      <xdr:spPr>
        <a:xfrm>
          <a:off x="15214111" y="1657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47067</xdr:rowOff>
    </xdr:from>
    <xdr:to>
      <xdr:col>76</xdr:col>
      <xdr:colOff>165100</xdr:colOff>
      <xdr:row>96</xdr:row>
      <xdr:rowOff>148667</xdr:rowOff>
    </xdr:to>
    <xdr:sp macro="" textlink="">
      <xdr:nvSpPr>
        <xdr:cNvPr id="715" name="楕円 714"/>
        <xdr:cNvSpPr/>
      </xdr:nvSpPr>
      <xdr:spPr>
        <a:xfrm>
          <a:off x="14541500" y="1650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139794</xdr:rowOff>
    </xdr:from>
    <xdr:ext cx="534377" cy="259045"/>
    <xdr:sp macro="" textlink="">
      <xdr:nvSpPr>
        <xdr:cNvPr id="716" name="テキスト ボックス 715"/>
        <xdr:cNvSpPr txBox="1"/>
      </xdr:nvSpPr>
      <xdr:spPr>
        <a:xfrm>
          <a:off x="14325111" y="1659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63615</xdr:rowOff>
    </xdr:from>
    <xdr:to>
      <xdr:col>72</xdr:col>
      <xdr:colOff>38100</xdr:colOff>
      <xdr:row>96</xdr:row>
      <xdr:rowOff>165215</xdr:rowOff>
    </xdr:to>
    <xdr:sp macro="" textlink="">
      <xdr:nvSpPr>
        <xdr:cNvPr id="717" name="楕円 716"/>
        <xdr:cNvSpPr/>
      </xdr:nvSpPr>
      <xdr:spPr>
        <a:xfrm>
          <a:off x="13652500" y="1652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156342</xdr:rowOff>
    </xdr:from>
    <xdr:ext cx="534377" cy="259045"/>
    <xdr:sp macro="" textlink="">
      <xdr:nvSpPr>
        <xdr:cNvPr id="718" name="テキスト ボックス 717"/>
        <xdr:cNvSpPr txBox="1"/>
      </xdr:nvSpPr>
      <xdr:spPr>
        <a:xfrm>
          <a:off x="13436111" y="1661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16638</xdr:rowOff>
    </xdr:from>
    <xdr:to>
      <xdr:col>67</xdr:col>
      <xdr:colOff>101600</xdr:colOff>
      <xdr:row>96</xdr:row>
      <xdr:rowOff>118238</xdr:rowOff>
    </xdr:to>
    <xdr:sp macro="" textlink="">
      <xdr:nvSpPr>
        <xdr:cNvPr id="719" name="楕円 718"/>
        <xdr:cNvSpPr/>
      </xdr:nvSpPr>
      <xdr:spPr>
        <a:xfrm>
          <a:off x="12763500" y="1647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109365</xdr:rowOff>
    </xdr:from>
    <xdr:ext cx="534377" cy="259045"/>
    <xdr:sp macro="" textlink="">
      <xdr:nvSpPr>
        <xdr:cNvPr id="720" name="テキスト ボックス 719"/>
        <xdr:cNvSpPr txBox="1"/>
      </xdr:nvSpPr>
      <xdr:spPr>
        <a:xfrm>
          <a:off x="12547111" y="1656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64453</xdr:rowOff>
    </xdr:from>
    <xdr:to>
      <xdr:col>116</xdr:col>
      <xdr:colOff>62864</xdr:colOff>
      <xdr:row>39</xdr:row>
      <xdr:rowOff>44450</xdr:rowOff>
    </xdr:to>
    <xdr:cxnSp macro="">
      <xdr:nvCxnSpPr>
        <xdr:cNvPr id="744" name="直線コネクタ 743"/>
        <xdr:cNvCxnSpPr/>
      </xdr:nvCxnSpPr>
      <xdr:spPr>
        <a:xfrm flipV="1">
          <a:off x="22159595" y="5207953"/>
          <a:ext cx="1269" cy="1523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70693</xdr:rowOff>
    </xdr:from>
    <xdr:ext cx="249299" cy="259045"/>
    <xdr:sp macro="" textlink="">
      <xdr:nvSpPr>
        <xdr:cNvPr id="745" name="諸支出金最小値テキスト"/>
        <xdr:cNvSpPr txBox="1"/>
      </xdr:nvSpPr>
      <xdr:spPr>
        <a:xfrm>
          <a:off x="22212300" y="6757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11130</xdr:rowOff>
    </xdr:from>
    <xdr:ext cx="469744" cy="259045"/>
    <xdr:sp macro="" textlink="">
      <xdr:nvSpPr>
        <xdr:cNvPr id="747" name="諸支出金最大値テキスト"/>
        <xdr:cNvSpPr txBox="1"/>
      </xdr:nvSpPr>
      <xdr:spPr>
        <a:xfrm>
          <a:off x="22212300" y="498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64453</xdr:rowOff>
    </xdr:from>
    <xdr:to>
      <xdr:col>116</xdr:col>
      <xdr:colOff>152400</xdr:colOff>
      <xdr:row>30</xdr:row>
      <xdr:rowOff>64453</xdr:rowOff>
    </xdr:to>
    <xdr:cxnSp macro="">
      <xdr:nvCxnSpPr>
        <xdr:cNvPr id="748" name="直線コネクタ 747"/>
        <xdr:cNvCxnSpPr/>
      </xdr:nvCxnSpPr>
      <xdr:spPr>
        <a:xfrm>
          <a:off x="22072600" y="5207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159593</xdr:rowOff>
    </xdr:from>
    <xdr:ext cx="378565" cy="259045"/>
    <xdr:sp macro="" textlink="">
      <xdr:nvSpPr>
        <xdr:cNvPr id="750" name="諸支出金平均値テキスト"/>
        <xdr:cNvSpPr txBox="1"/>
      </xdr:nvSpPr>
      <xdr:spPr>
        <a:xfrm>
          <a:off x="22212300" y="65032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136716</xdr:rowOff>
    </xdr:from>
    <xdr:to>
      <xdr:col>116</xdr:col>
      <xdr:colOff>114300</xdr:colOff>
      <xdr:row>39</xdr:row>
      <xdr:rowOff>66866</xdr:rowOff>
    </xdr:to>
    <xdr:sp macro="" textlink="">
      <xdr:nvSpPr>
        <xdr:cNvPr id="751" name="フローチャート: 判断 750"/>
        <xdr:cNvSpPr/>
      </xdr:nvSpPr>
      <xdr:spPr>
        <a:xfrm>
          <a:off x="221107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146241</xdr:rowOff>
    </xdr:from>
    <xdr:to>
      <xdr:col>112</xdr:col>
      <xdr:colOff>38100</xdr:colOff>
      <xdr:row>39</xdr:row>
      <xdr:rowOff>76391</xdr:rowOff>
    </xdr:to>
    <xdr:sp macro="" textlink="">
      <xdr:nvSpPr>
        <xdr:cNvPr id="753" name="フローチャート: 判断 752"/>
        <xdr:cNvSpPr/>
      </xdr:nvSpPr>
      <xdr:spPr>
        <a:xfrm>
          <a:off x="21272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92918</xdr:rowOff>
    </xdr:from>
    <xdr:ext cx="313932" cy="259045"/>
    <xdr:sp macro="" textlink="">
      <xdr:nvSpPr>
        <xdr:cNvPr id="754" name="テキスト ボックス 753"/>
        <xdr:cNvSpPr txBox="1"/>
      </xdr:nvSpPr>
      <xdr:spPr>
        <a:xfrm>
          <a:off x="21166333" y="6436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126809</xdr:rowOff>
    </xdr:from>
    <xdr:to>
      <xdr:col>107</xdr:col>
      <xdr:colOff>101600</xdr:colOff>
      <xdr:row>39</xdr:row>
      <xdr:rowOff>56959</xdr:rowOff>
    </xdr:to>
    <xdr:sp macro="" textlink="">
      <xdr:nvSpPr>
        <xdr:cNvPr id="756" name="フローチャート: 判断 755"/>
        <xdr:cNvSpPr/>
      </xdr:nvSpPr>
      <xdr:spPr>
        <a:xfrm>
          <a:off x="20383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73486</xdr:rowOff>
    </xdr:from>
    <xdr:ext cx="378565" cy="259045"/>
    <xdr:sp macro="" textlink="">
      <xdr:nvSpPr>
        <xdr:cNvPr id="757" name="テキスト ボックス 756"/>
        <xdr:cNvSpPr txBox="1"/>
      </xdr:nvSpPr>
      <xdr:spPr>
        <a:xfrm>
          <a:off x="20245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127571</xdr:rowOff>
    </xdr:from>
    <xdr:to>
      <xdr:col>102</xdr:col>
      <xdr:colOff>165100</xdr:colOff>
      <xdr:row>39</xdr:row>
      <xdr:rowOff>57721</xdr:rowOff>
    </xdr:to>
    <xdr:sp macro="" textlink="">
      <xdr:nvSpPr>
        <xdr:cNvPr id="759" name="フローチャート: 判断 758"/>
        <xdr:cNvSpPr/>
      </xdr:nvSpPr>
      <xdr:spPr>
        <a:xfrm>
          <a:off x="19494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74249</xdr:rowOff>
    </xdr:from>
    <xdr:ext cx="378565" cy="259045"/>
    <xdr:sp macro="" textlink="">
      <xdr:nvSpPr>
        <xdr:cNvPr id="760" name="テキスト ボックス 759"/>
        <xdr:cNvSpPr txBox="1"/>
      </xdr:nvSpPr>
      <xdr:spPr>
        <a:xfrm>
          <a:off x="19356017" y="6417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144907</xdr:rowOff>
    </xdr:from>
    <xdr:to>
      <xdr:col>98</xdr:col>
      <xdr:colOff>38100</xdr:colOff>
      <xdr:row>39</xdr:row>
      <xdr:rowOff>75057</xdr:rowOff>
    </xdr:to>
    <xdr:sp macro="" textlink="">
      <xdr:nvSpPr>
        <xdr:cNvPr id="761" name="フローチャート: 判断 760"/>
        <xdr:cNvSpPr/>
      </xdr:nvSpPr>
      <xdr:spPr>
        <a:xfrm>
          <a:off x="18605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91584</xdr:rowOff>
    </xdr:from>
    <xdr:ext cx="378565" cy="259045"/>
    <xdr:sp macro="" textlink="">
      <xdr:nvSpPr>
        <xdr:cNvPr id="762" name="テキスト ボックス 761"/>
        <xdr:cNvSpPr txBox="1"/>
      </xdr:nvSpPr>
      <xdr:spPr>
        <a:xfrm>
          <a:off x="18467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115143</xdr:rowOff>
    </xdr:from>
    <xdr:ext cx="249299" cy="259045"/>
    <xdr:sp macro="" textlink="">
      <xdr:nvSpPr>
        <xdr:cNvPr id="769" name="諸支出金該当値テキスト"/>
        <xdr:cNvSpPr txBox="1"/>
      </xdr:nvSpPr>
      <xdr:spPr>
        <a:xfrm>
          <a:off x="22212300" y="6630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総務費は、住民一人当たり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55,145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円で、類似団体の平均値を下回っており、ふるさと応援寄附金に係る寄附の申し込みの減少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等に伴い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、ふるさと納税に係る経費が減少したことにより平成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3,835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減少している。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民生費は、住民一人当たり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159,860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円で、類似団体の平均値を下回っているが、高齢者健康福祉施設整備</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事業の皆増や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保育委託料</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及び認定こども園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整備事業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年度に比べて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16,669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増加している。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商工費は、住民一人当たり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29,893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円で、類似団体の平均値を上回っており、産業立地促進資金貸付金の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年度に比べて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2,402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している。　</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土木費は、住民一人当たり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41,192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円で、類似団体の平均値を下回っており、地方道路の新設改良に要する道路新設改良工事費の増等により平成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年度に比べて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3,771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円増加し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消防費は、住民一人当たり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13,217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円で、類似団体の平均値を下回っているが、</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車両購入費の減</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年度に比べて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783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教育費は、住民一人当たり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47,242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円で、類似団体の平均値を下回っているが、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市立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公民館工事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関連経費の増等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年度に比べて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1,109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増加している。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山形県天童市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実質収支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は、適切な財源の確保と歳出の精査により、継続的に黒字を確保している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を取り崩さず</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前年度決算剰余金の積立を行ったため、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基金残高は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増加し、実質単年度収支は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7.73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ポイントの増で黒字となった。</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山形県天童市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en-US" sz="1100">
              <a:latin typeface="ＭＳ ゴシック" pitchFamily="49" charset="-128"/>
              <a:ea typeface="ＭＳ ゴシック" pitchFamily="49" charset="-128"/>
            </a:rPr>
            <a:t>　天童市</a:t>
          </a:r>
          <a:r>
            <a:rPr lang="ja-JP" altLang="ja-JP" sz="1100" b="0" i="0">
              <a:solidFill>
                <a:schemeClr val="dk1"/>
              </a:solidFill>
              <a:effectLst/>
              <a:latin typeface="ＭＳ ゴシック" panose="020B0609070205080204" pitchFamily="49" charset="-128"/>
              <a:ea typeface="ＭＳ ゴシック" panose="020B0609070205080204" pitchFamily="49" charset="-128"/>
              <a:cs typeface="+mn-cs"/>
            </a:rPr>
            <a:t>水道事業会計及び一般会計は、</a:t>
          </a:r>
          <a:r>
            <a:rPr lang="ja-JP" altLang="en-US" sz="1100" b="0" i="0">
              <a:solidFill>
                <a:schemeClr val="dk1"/>
              </a:solidFill>
              <a:effectLst/>
              <a:latin typeface="ＭＳ ゴシック" panose="020B0609070205080204" pitchFamily="49" charset="-128"/>
              <a:ea typeface="ＭＳ ゴシック" panose="020B0609070205080204" pitchFamily="49" charset="-128"/>
              <a:cs typeface="+mn-cs"/>
            </a:rPr>
            <a:t>令和元</a:t>
          </a:r>
          <a:r>
            <a:rPr lang="ja-JP" altLang="ja-JP" sz="1100" b="0" i="0">
              <a:solidFill>
                <a:schemeClr val="dk1"/>
              </a:solidFill>
              <a:effectLst/>
              <a:latin typeface="ＭＳ ゴシック" panose="020B0609070205080204" pitchFamily="49" charset="-128"/>
              <a:ea typeface="ＭＳ ゴシック" panose="020B0609070205080204" pitchFamily="49" charset="-128"/>
              <a:cs typeface="+mn-cs"/>
            </a:rPr>
            <a:t>年度においても適切な予算執行等により、一定規模の黒字額を計上している。</a:t>
          </a:r>
          <a:endParaRPr lang="ja-JP" altLang="ja-JP" sz="11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天童市</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公共下水道事業会計については、適切な予算措置と一般会計繰入により黒字を計上した。</a:t>
          </a:r>
          <a:endParaRPr lang="ja-JP" altLang="ja-JP" sz="11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天童市民病院事業会計については、適切な予算計上に努め、経営の効率化と適切な一般会計繰入により黒字を維持している。</a:t>
          </a:r>
          <a:endParaRPr lang="ja-JP" altLang="ja-JP" sz="11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他の、国民健康保険特別会計、介護保険特別会計等も同様に黒字を計上している。</a:t>
          </a:r>
          <a:endParaRPr lang="ja-JP" altLang="ja-JP" sz="11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今後も、黒字を維持させるよう各事業会計において収入確保を図り、一層の歳出抑制に努める。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1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tabSelected="1" zoomScale="85" zoomScaleNormal="85"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27428666</v>
      </c>
      <c r="BO4" s="393"/>
      <c r="BP4" s="393"/>
      <c r="BQ4" s="393"/>
      <c r="BR4" s="393"/>
      <c r="BS4" s="393"/>
      <c r="BT4" s="393"/>
      <c r="BU4" s="394"/>
      <c r="BV4" s="392">
        <v>26720825</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10.199999999999999</v>
      </c>
      <c r="CU4" s="399"/>
      <c r="CV4" s="399"/>
      <c r="CW4" s="399"/>
      <c r="CX4" s="399"/>
      <c r="CY4" s="399"/>
      <c r="CZ4" s="399"/>
      <c r="DA4" s="400"/>
      <c r="DB4" s="398">
        <v>10.4</v>
      </c>
      <c r="DC4" s="399"/>
      <c r="DD4" s="399"/>
      <c r="DE4" s="399"/>
      <c r="DF4" s="399"/>
      <c r="DG4" s="399"/>
      <c r="DH4" s="399"/>
      <c r="DI4" s="400"/>
      <c r="DJ4" s="186"/>
      <c r="DK4" s="186"/>
      <c r="DL4" s="186"/>
      <c r="DM4" s="186"/>
      <c r="DN4" s="186"/>
      <c r="DO4" s="186"/>
    </row>
    <row r="5" spans="1:119" ht="18.75" customHeight="1">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25960128</v>
      </c>
      <c r="BO5" s="430"/>
      <c r="BP5" s="430"/>
      <c r="BQ5" s="430"/>
      <c r="BR5" s="430"/>
      <c r="BS5" s="430"/>
      <c r="BT5" s="430"/>
      <c r="BU5" s="431"/>
      <c r="BV5" s="429">
        <v>25220175</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89.2</v>
      </c>
      <c r="CU5" s="427"/>
      <c r="CV5" s="427"/>
      <c r="CW5" s="427"/>
      <c r="CX5" s="427"/>
      <c r="CY5" s="427"/>
      <c r="CZ5" s="427"/>
      <c r="DA5" s="428"/>
      <c r="DB5" s="426">
        <v>90.7</v>
      </c>
      <c r="DC5" s="427"/>
      <c r="DD5" s="427"/>
      <c r="DE5" s="427"/>
      <c r="DF5" s="427"/>
      <c r="DG5" s="427"/>
      <c r="DH5" s="427"/>
      <c r="DI5" s="428"/>
      <c r="DJ5" s="186"/>
      <c r="DK5" s="186"/>
      <c r="DL5" s="186"/>
      <c r="DM5" s="186"/>
      <c r="DN5" s="186"/>
      <c r="DO5" s="186"/>
    </row>
    <row r="6" spans="1:119" ht="18.75" customHeight="1">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102</v>
      </c>
      <c r="AV6" s="462"/>
      <c r="AW6" s="462"/>
      <c r="AX6" s="462"/>
      <c r="AY6" s="463" t="s">
        <v>103</v>
      </c>
      <c r="AZ6" s="464"/>
      <c r="BA6" s="464"/>
      <c r="BB6" s="464"/>
      <c r="BC6" s="464"/>
      <c r="BD6" s="464"/>
      <c r="BE6" s="464"/>
      <c r="BF6" s="464"/>
      <c r="BG6" s="464"/>
      <c r="BH6" s="464"/>
      <c r="BI6" s="464"/>
      <c r="BJ6" s="464"/>
      <c r="BK6" s="464"/>
      <c r="BL6" s="464"/>
      <c r="BM6" s="465"/>
      <c r="BN6" s="429">
        <v>1468538</v>
      </c>
      <c r="BO6" s="430"/>
      <c r="BP6" s="430"/>
      <c r="BQ6" s="430"/>
      <c r="BR6" s="430"/>
      <c r="BS6" s="430"/>
      <c r="BT6" s="430"/>
      <c r="BU6" s="431"/>
      <c r="BV6" s="429">
        <v>1500650</v>
      </c>
      <c r="BW6" s="430"/>
      <c r="BX6" s="430"/>
      <c r="BY6" s="430"/>
      <c r="BZ6" s="430"/>
      <c r="CA6" s="430"/>
      <c r="CB6" s="430"/>
      <c r="CC6" s="431"/>
      <c r="CD6" s="432" t="s">
        <v>104</v>
      </c>
      <c r="CE6" s="433"/>
      <c r="CF6" s="433"/>
      <c r="CG6" s="433"/>
      <c r="CH6" s="433"/>
      <c r="CI6" s="433"/>
      <c r="CJ6" s="433"/>
      <c r="CK6" s="433"/>
      <c r="CL6" s="433"/>
      <c r="CM6" s="433"/>
      <c r="CN6" s="433"/>
      <c r="CO6" s="433"/>
      <c r="CP6" s="433"/>
      <c r="CQ6" s="433"/>
      <c r="CR6" s="433"/>
      <c r="CS6" s="434"/>
      <c r="CT6" s="466">
        <v>94.3</v>
      </c>
      <c r="CU6" s="467"/>
      <c r="CV6" s="467"/>
      <c r="CW6" s="467"/>
      <c r="CX6" s="467"/>
      <c r="CY6" s="467"/>
      <c r="CZ6" s="467"/>
      <c r="DA6" s="468"/>
      <c r="DB6" s="466">
        <v>96.4</v>
      </c>
      <c r="DC6" s="467"/>
      <c r="DD6" s="467"/>
      <c r="DE6" s="467"/>
      <c r="DF6" s="467"/>
      <c r="DG6" s="467"/>
      <c r="DH6" s="467"/>
      <c r="DI6" s="468"/>
      <c r="DJ6" s="186"/>
      <c r="DK6" s="186"/>
      <c r="DL6" s="186"/>
      <c r="DM6" s="186"/>
      <c r="DN6" s="186"/>
      <c r="DO6" s="186"/>
    </row>
    <row r="7" spans="1:119" ht="18.75" customHeight="1">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105</v>
      </c>
      <c r="AN7" s="459"/>
      <c r="AO7" s="459"/>
      <c r="AP7" s="459"/>
      <c r="AQ7" s="459"/>
      <c r="AR7" s="459"/>
      <c r="AS7" s="459"/>
      <c r="AT7" s="460"/>
      <c r="AU7" s="461" t="s">
        <v>106</v>
      </c>
      <c r="AV7" s="462"/>
      <c r="AW7" s="462"/>
      <c r="AX7" s="462"/>
      <c r="AY7" s="463" t="s">
        <v>107</v>
      </c>
      <c r="AZ7" s="464"/>
      <c r="BA7" s="464"/>
      <c r="BB7" s="464"/>
      <c r="BC7" s="464"/>
      <c r="BD7" s="464"/>
      <c r="BE7" s="464"/>
      <c r="BF7" s="464"/>
      <c r="BG7" s="464"/>
      <c r="BH7" s="464"/>
      <c r="BI7" s="464"/>
      <c r="BJ7" s="464"/>
      <c r="BK7" s="464"/>
      <c r="BL7" s="464"/>
      <c r="BM7" s="465"/>
      <c r="BN7" s="429">
        <v>92192</v>
      </c>
      <c r="BO7" s="430"/>
      <c r="BP7" s="430"/>
      <c r="BQ7" s="430"/>
      <c r="BR7" s="430"/>
      <c r="BS7" s="430"/>
      <c r="BT7" s="430"/>
      <c r="BU7" s="431"/>
      <c r="BV7" s="429">
        <v>109652</v>
      </c>
      <c r="BW7" s="430"/>
      <c r="BX7" s="430"/>
      <c r="BY7" s="430"/>
      <c r="BZ7" s="430"/>
      <c r="CA7" s="430"/>
      <c r="CB7" s="430"/>
      <c r="CC7" s="431"/>
      <c r="CD7" s="432" t="s">
        <v>108</v>
      </c>
      <c r="CE7" s="433"/>
      <c r="CF7" s="433"/>
      <c r="CG7" s="433"/>
      <c r="CH7" s="433"/>
      <c r="CI7" s="433"/>
      <c r="CJ7" s="433"/>
      <c r="CK7" s="433"/>
      <c r="CL7" s="433"/>
      <c r="CM7" s="433"/>
      <c r="CN7" s="433"/>
      <c r="CO7" s="433"/>
      <c r="CP7" s="433"/>
      <c r="CQ7" s="433"/>
      <c r="CR7" s="433"/>
      <c r="CS7" s="434"/>
      <c r="CT7" s="429">
        <v>13551373</v>
      </c>
      <c r="CU7" s="430"/>
      <c r="CV7" s="430"/>
      <c r="CW7" s="430"/>
      <c r="CX7" s="430"/>
      <c r="CY7" s="430"/>
      <c r="CZ7" s="430"/>
      <c r="DA7" s="431"/>
      <c r="DB7" s="429">
        <v>13317001</v>
      </c>
      <c r="DC7" s="430"/>
      <c r="DD7" s="430"/>
      <c r="DE7" s="430"/>
      <c r="DF7" s="430"/>
      <c r="DG7" s="430"/>
      <c r="DH7" s="430"/>
      <c r="DI7" s="431"/>
      <c r="DJ7" s="186"/>
      <c r="DK7" s="186"/>
      <c r="DL7" s="186"/>
      <c r="DM7" s="186"/>
      <c r="DN7" s="186"/>
      <c r="DO7" s="186"/>
    </row>
    <row r="8" spans="1:119" ht="18.75" customHeight="1" thickBot="1">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109</v>
      </c>
      <c r="AN8" s="459"/>
      <c r="AO8" s="459"/>
      <c r="AP8" s="459"/>
      <c r="AQ8" s="459"/>
      <c r="AR8" s="459"/>
      <c r="AS8" s="459"/>
      <c r="AT8" s="460"/>
      <c r="AU8" s="461" t="s">
        <v>106</v>
      </c>
      <c r="AV8" s="462"/>
      <c r="AW8" s="462"/>
      <c r="AX8" s="462"/>
      <c r="AY8" s="463" t="s">
        <v>110</v>
      </c>
      <c r="AZ8" s="464"/>
      <c r="BA8" s="464"/>
      <c r="BB8" s="464"/>
      <c r="BC8" s="464"/>
      <c r="BD8" s="464"/>
      <c r="BE8" s="464"/>
      <c r="BF8" s="464"/>
      <c r="BG8" s="464"/>
      <c r="BH8" s="464"/>
      <c r="BI8" s="464"/>
      <c r="BJ8" s="464"/>
      <c r="BK8" s="464"/>
      <c r="BL8" s="464"/>
      <c r="BM8" s="465"/>
      <c r="BN8" s="429">
        <v>1376346</v>
      </c>
      <c r="BO8" s="430"/>
      <c r="BP8" s="430"/>
      <c r="BQ8" s="430"/>
      <c r="BR8" s="430"/>
      <c r="BS8" s="430"/>
      <c r="BT8" s="430"/>
      <c r="BU8" s="431"/>
      <c r="BV8" s="429">
        <v>1390998</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0.7</v>
      </c>
      <c r="CU8" s="470"/>
      <c r="CV8" s="470"/>
      <c r="CW8" s="470"/>
      <c r="CX8" s="470"/>
      <c r="CY8" s="470"/>
      <c r="CZ8" s="470"/>
      <c r="DA8" s="471"/>
      <c r="DB8" s="469">
        <v>0.7</v>
      </c>
      <c r="DC8" s="470"/>
      <c r="DD8" s="470"/>
      <c r="DE8" s="470"/>
      <c r="DF8" s="470"/>
      <c r="DG8" s="470"/>
      <c r="DH8" s="470"/>
      <c r="DI8" s="471"/>
      <c r="DJ8" s="186"/>
      <c r="DK8" s="186"/>
      <c r="DL8" s="186"/>
      <c r="DM8" s="186"/>
      <c r="DN8" s="186"/>
      <c r="DO8" s="186"/>
    </row>
    <row r="9" spans="1:119" ht="18.75" customHeight="1" thickBot="1">
      <c r="A9" s="187"/>
      <c r="B9" s="423" t="s">
        <v>112</v>
      </c>
      <c r="C9" s="424"/>
      <c r="D9" s="424"/>
      <c r="E9" s="424"/>
      <c r="F9" s="424"/>
      <c r="G9" s="424"/>
      <c r="H9" s="424"/>
      <c r="I9" s="424"/>
      <c r="J9" s="424"/>
      <c r="K9" s="472"/>
      <c r="L9" s="473" t="s">
        <v>113</v>
      </c>
      <c r="M9" s="474"/>
      <c r="N9" s="474"/>
      <c r="O9" s="474"/>
      <c r="P9" s="474"/>
      <c r="Q9" s="475"/>
      <c r="R9" s="476">
        <v>62194</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106</v>
      </c>
      <c r="AV9" s="462"/>
      <c r="AW9" s="462"/>
      <c r="AX9" s="462"/>
      <c r="AY9" s="463" t="s">
        <v>116</v>
      </c>
      <c r="AZ9" s="464"/>
      <c r="BA9" s="464"/>
      <c r="BB9" s="464"/>
      <c r="BC9" s="464"/>
      <c r="BD9" s="464"/>
      <c r="BE9" s="464"/>
      <c r="BF9" s="464"/>
      <c r="BG9" s="464"/>
      <c r="BH9" s="464"/>
      <c r="BI9" s="464"/>
      <c r="BJ9" s="464"/>
      <c r="BK9" s="464"/>
      <c r="BL9" s="464"/>
      <c r="BM9" s="465"/>
      <c r="BN9" s="429">
        <v>-14652</v>
      </c>
      <c r="BO9" s="430"/>
      <c r="BP9" s="430"/>
      <c r="BQ9" s="430"/>
      <c r="BR9" s="430"/>
      <c r="BS9" s="430"/>
      <c r="BT9" s="430"/>
      <c r="BU9" s="431"/>
      <c r="BV9" s="429">
        <v>122053</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13</v>
      </c>
      <c r="CU9" s="427"/>
      <c r="CV9" s="427"/>
      <c r="CW9" s="427"/>
      <c r="CX9" s="427"/>
      <c r="CY9" s="427"/>
      <c r="CZ9" s="427"/>
      <c r="DA9" s="428"/>
      <c r="DB9" s="426">
        <v>13.1</v>
      </c>
      <c r="DC9" s="427"/>
      <c r="DD9" s="427"/>
      <c r="DE9" s="427"/>
      <c r="DF9" s="427"/>
      <c r="DG9" s="427"/>
      <c r="DH9" s="427"/>
      <c r="DI9" s="428"/>
      <c r="DJ9" s="186"/>
      <c r="DK9" s="186"/>
      <c r="DL9" s="186"/>
      <c r="DM9" s="186"/>
      <c r="DN9" s="186"/>
      <c r="DO9" s="186"/>
    </row>
    <row r="10" spans="1:119" ht="18.75" customHeight="1" thickBot="1">
      <c r="A10" s="187"/>
      <c r="B10" s="423"/>
      <c r="C10" s="424"/>
      <c r="D10" s="424"/>
      <c r="E10" s="424"/>
      <c r="F10" s="424"/>
      <c r="G10" s="424"/>
      <c r="H10" s="424"/>
      <c r="I10" s="424"/>
      <c r="J10" s="424"/>
      <c r="K10" s="472"/>
      <c r="L10" s="479" t="s">
        <v>118</v>
      </c>
      <c r="M10" s="459"/>
      <c r="N10" s="459"/>
      <c r="O10" s="459"/>
      <c r="P10" s="459"/>
      <c r="Q10" s="460"/>
      <c r="R10" s="480">
        <v>62214</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106</v>
      </c>
      <c r="AV10" s="462"/>
      <c r="AW10" s="462"/>
      <c r="AX10" s="462"/>
      <c r="AY10" s="463" t="s">
        <v>120</v>
      </c>
      <c r="AZ10" s="464"/>
      <c r="BA10" s="464"/>
      <c r="BB10" s="464"/>
      <c r="BC10" s="464"/>
      <c r="BD10" s="464"/>
      <c r="BE10" s="464"/>
      <c r="BF10" s="464"/>
      <c r="BG10" s="464"/>
      <c r="BH10" s="464"/>
      <c r="BI10" s="464"/>
      <c r="BJ10" s="464"/>
      <c r="BK10" s="464"/>
      <c r="BL10" s="464"/>
      <c r="BM10" s="465"/>
      <c r="BN10" s="429">
        <v>734760</v>
      </c>
      <c r="BO10" s="430"/>
      <c r="BP10" s="430"/>
      <c r="BQ10" s="430"/>
      <c r="BR10" s="430"/>
      <c r="BS10" s="430"/>
      <c r="BT10" s="430"/>
      <c r="BU10" s="431"/>
      <c r="BV10" s="429">
        <v>631228</v>
      </c>
      <c r="BW10" s="430"/>
      <c r="BX10" s="430"/>
      <c r="BY10" s="430"/>
      <c r="BZ10" s="430"/>
      <c r="CA10" s="430"/>
      <c r="CB10" s="430"/>
      <c r="CC10" s="43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3"/>
      <c r="C11" s="424"/>
      <c r="D11" s="424"/>
      <c r="E11" s="424"/>
      <c r="F11" s="424"/>
      <c r="G11" s="424"/>
      <c r="H11" s="424"/>
      <c r="I11" s="424"/>
      <c r="J11" s="424"/>
      <c r="K11" s="472"/>
      <c r="L11" s="483" t="s">
        <v>122</v>
      </c>
      <c r="M11" s="484"/>
      <c r="N11" s="484"/>
      <c r="O11" s="484"/>
      <c r="P11" s="484"/>
      <c r="Q11" s="485"/>
      <c r="R11" s="486" t="s">
        <v>123</v>
      </c>
      <c r="S11" s="487"/>
      <c r="T11" s="487"/>
      <c r="U11" s="487"/>
      <c r="V11" s="488"/>
      <c r="W11" s="417"/>
      <c r="X11" s="418"/>
      <c r="Y11" s="418"/>
      <c r="Z11" s="418"/>
      <c r="AA11" s="418"/>
      <c r="AB11" s="418"/>
      <c r="AC11" s="418"/>
      <c r="AD11" s="418"/>
      <c r="AE11" s="418"/>
      <c r="AF11" s="418"/>
      <c r="AG11" s="418"/>
      <c r="AH11" s="418"/>
      <c r="AI11" s="418"/>
      <c r="AJ11" s="418"/>
      <c r="AK11" s="418"/>
      <c r="AL11" s="421"/>
      <c r="AM11" s="458" t="s">
        <v>124</v>
      </c>
      <c r="AN11" s="459"/>
      <c r="AO11" s="459"/>
      <c r="AP11" s="459"/>
      <c r="AQ11" s="459"/>
      <c r="AR11" s="459"/>
      <c r="AS11" s="459"/>
      <c r="AT11" s="460"/>
      <c r="AU11" s="461" t="s">
        <v>125</v>
      </c>
      <c r="AV11" s="462"/>
      <c r="AW11" s="462"/>
      <c r="AX11" s="462"/>
      <c r="AY11" s="463" t="s">
        <v>126</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129</v>
      </c>
      <c r="DC11" s="470"/>
      <c r="DD11" s="470"/>
      <c r="DE11" s="470"/>
      <c r="DF11" s="470"/>
      <c r="DG11" s="470"/>
      <c r="DH11" s="470"/>
      <c r="DI11" s="471"/>
      <c r="DJ11" s="186"/>
      <c r="DK11" s="186"/>
      <c r="DL11" s="186"/>
      <c r="DM11" s="186"/>
      <c r="DN11" s="186"/>
      <c r="DO11" s="186"/>
    </row>
    <row r="12" spans="1:119" ht="18.75" customHeight="1">
      <c r="A12" s="187"/>
      <c r="B12" s="489" t="s">
        <v>130</v>
      </c>
      <c r="C12" s="490"/>
      <c r="D12" s="490"/>
      <c r="E12" s="490"/>
      <c r="F12" s="490"/>
      <c r="G12" s="490"/>
      <c r="H12" s="490"/>
      <c r="I12" s="490"/>
      <c r="J12" s="490"/>
      <c r="K12" s="491"/>
      <c r="L12" s="498" t="s">
        <v>131</v>
      </c>
      <c r="M12" s="499"/>
      <c r="N12" s="499"/>
      <c r="O12" s="499"/>
      <c r="P12" s="499"/>
      <c r="Q12" s="500"/>
      <c r="R12" s="501">
        <v>61966</v>
      </c>
      <c r="S12" s="502"/>
      <c r="T12" s="502"/>
      <c r="U12" s="502"/>
      <c r="V12" s="503"/>
      <c r="W12" s="504" t="s">
        <v>1</v>
      </c>
      <c r="X12" s="462"/>
      <c r="Y12" s="462"/>
      <c r="Z12" s="462"/>
      <c r="AA12" s="462"/>
      <c r="AB12" s="505"/>
      <c r="AC12" s="506" t="s">
        <v>132</v>
      </c>
      <c r="AD12" s="507"/>
      <c r="AE12" s="507"/>
      <c r="AF12" s="507"/>
      <c r="AG12" s="508"/>
      <c r="AH12" s="506" t="s">
        <v>133</v>
      </c>
      <c r="AI12" s="507"/>
      <c r="AJ12" s="507"/>
      <c r="AK12" s="507"/>
      <c r="AL12" s="509"/>
      <c r="AM12" s="458" t="s">
        <v>134</v>
      </c>
      <c r="AN12" s="459"/>
      <c r="AO12" s="459"/>
      <c r="AP12" s="459"/>
      <c r="AQ12" s="459"/>
      <c r="AR12" s="459"/>
      <c r="AS12" s="459"/>
      <c r="AT12" s="460"/>
      <c r="AU12" s="461" t="s">
        <v>125</v>
      </c>
      <c r="AV12" s="462"/>
      <c r="AW12" s="462"/>
      <c r="AX12" s="462"/>
      <c r="AY12" s="463" t="s">
        <v>135</v>
      </c>
      <c r="AZ12" s="464"/>
      <c r="BA12" s="464"/>
      <c r="BB12" s="464"/>
      <c r="BC12" s="464"/>
      <c r="BD12" s="464"/>
      <c r="BE12" s="464"/>
      <c r="BF12" s="464"/>
      <c r="BG12" s="464"/>
      <c r="BH12" s="464"/>
      <c r="BI12" s="464"/>
      <c r="BJ12" s="464"/>
      <c r="BK12" s="464"/>
      <c r="BL12" s="464"/>
      <c r="BM12" s="465"/>
      <c r="BN12" s="429">
        <v>0</v>
      </c>
      <c r="BO12" s="430"/>
      <c r="BP12" s="430"/>
      <c r="BQ12" s="430"/>
      <c r="BR12" s="430"/>
      <c r="BS12" s="430"/>
      <c r="BT12" s="430"/>
      <c r="BU12" s="431"/>
      <c r="BV12" s="429">
        <v>1074890</v>
      </c>
      <c r="BW12" s="430"/>
      <c r="BX12" s="430"/>
      <c r="BY12" s="430"/>
      <c r="BZ12" s="430"/>
      <c r="CA12" s="430"/>
      <c r="CB12" s="430"/>
      <c r="CC12" s="431"/>
      <c r="CD12" s="432" t="s">
        <v>136</v>
      </c>
      <c r="CE12" s="433"/>
      <c r="CF12" s="433"/>
      <c r="CG12" s="433"/>
      <c r="CH12" s="433"/>
      <c r="CI12" s="433"/>
      <c r="CJ12" s="433"/>
      <c r="CK12" s="433"/>
      <c r="CL12" s="433"/>
      <c r="CM12" s="433"/>
      <c r="CN12" s="433"/>
      <c r="CO12" s="433"/>
      <c r="CP12" s="433"/>
      <c r="CQ12" s="433"/>
      <c r="CR12" s="433"/>
      <c r="CS12" s="434"/>
      <c r="CT12" s="469" t="s">
        <v>129</v>
      </c>
      <c r="CU12" s="470"/>
      <c r="CV12" s="470"/>
      <c r="CW12" s="470"/>
      <c r="CX12" s="470"/>
      <c r="CY12" s="470"/>
      <c r="CZ12" s="470"/>
      <c r="DA12" s="471"/>
      <c r="DB12" s="469" t="s">
        <v>129</v>
      </c>
      <c r="DC12" s="470"/>
      <c r="DD12" s="470"/>
      <c r="DE12" s="470"/>
      <c r="DF12" s="470"/>
      <c r="DG12" s="470"/>
      <c r="DH12" s="470"/>
      <c r="DI12" s="471"/>
      <c r="DJ12" s="186"/>
      <c r="DK12" s="186"/>
      <c r="DL12" s="186"/>
      <c r="DM12" s="186"/>
      <c r="DN12" s="186"/>
      <c r="DO12" s="186"/>
    </row>
    <row r="13" spans="1:119" ht="18.75" customHeight="1">
      <c r="A13" s="187"/>
      <c r="B13" s="492"/>
      <c r="C13" s="493"/>
      <c r="D13" s="493"/>
      <c r="E13" s="493"/>
      <c r="F13" s="493"/>
      <c r="G13" s="493"/>
      <c r="H13" s="493"/>
      <c r="I13" s="493"/>
      <c r="J13" s="493"/>
      <c r="K13" s="494"/>
      <c r="L13" s="197"/>
      <c r="M13" s="520" t="s">
        <v>137</v>
      </c>
      <c r="N13" s="521"/>
      <c r="O13" s="521"/>
      <c r="P13" s="521"/>
      <c r="Q13" s="522"/>
      <c r="R13" s="513">
        <v>61426</v>
      </c>
      <c r="S13" s="514"/>
      <c r="T13" s="514"/>
      <c r="U13" s="514"/>
      <c r="V13" s="515"/>
      <c r="W13" s="445" t="s">
        <v>138</v>
      </c>
      <c r="X13" s="446"/>
      <c r="Y13" s="446"/>
      <c r="Z13" s="446"/>
      <c r="AA13" s="446"/>
      <c r="AB13" s="436"/>
      <c r="AC13" s="480">
        <v>3299</v>
      </c>
      <c r="AD13" s="481"/>
      <c r="AE13" s="481"/>
      <c r="AF13" s="481"/>
      <c r="AG13" s="523"/>
      <c r="AH13" s="480">
        <v>3510</v>
      </c>
      <c r="AI13" s="481"/>
      <c r="AJ13" s="481"/>
      <c r="AK13" s="481"/>
      <c r="AL13" s="482"/>
      <c r="AM13" s="458" t="s">
        <v>139</v>
      </c>
      <c r="AN13" s="459"/>
      <c r="AO13" s="459"/>
      <c r="AP13" s="459"/>
      <c r="AQ13" s="459"/>
      <c r="AR13" s="459"/>
      <c r="AS13" s="459"/>
      <c r="AT13" s="460"/>
      <c r="AU13" s="461" t="s">
        <v>125</v>
      </c>
      <c r="AV13" s="462"/>
      <c r="AW13" s="462"/>
      <c r="AX13" s="462"/>
      <c r="AY13" s="463" t="s">
        <v>140</v>
      </c>
      <c r="AZ13" s="464"/>
      <c r="BA13" s="464"/>
      <c r="BB13" s="464"/>
      <c r="BC13" s="464"/>
      <c r="BD13" s="464"/>
      <c r="BE13" s="464"/>
      <c r="BF13" s="464"/>
      <c r="BG13" s="464"/>
      <c r="BH13" s="464"/>
      <c r="BI13" s="464"/>
      <c r="BJ13" s="464"/>
      <c r="BK13" s="464"/>
      <c r="BL13" s="464"/>
      <c r="BM13" s="465"/>
      <c r="BN13" s="429">
        <v>720108</v>
      </c>
      <c r="BO13" s="430"/>
      <c r="BP13" s="430"/>
      <c r="BQ13" s="430"/>
      <c r="BR13" s="430"/>
      <c r="BS13" s="430"/>
      <c r="BT13" s="430"/>
      <c r="BU13" s="431"/>
      <c r="BV13" s="429">
        <v>-321609</v>
      </c>
      <c r="BW13" s="430"/>
      <c r="BX13" s="430"/>
      <c r="BY13" s="430"/>
      <c r="BZ13" s="430"/>
      <c r="CA13" s="430"/>
      <c r="CB13" s="430"/>
      <c r="CC13" s="431"/>
      <c r="CD13" s="432" t="s">
        <v>141</v>
      </c>
      <c r="CE13" s="433"/>
      <c r="CF13" s="433"/>
      <c r="CG13" s="433"/>
      <c r="CH13" s="433"/>
      <c r="CI13" s="433"/>
      <c r="CJ13" s="433"/>
      <c r="CK13" s="433"/>
      <c r="CL13" s="433"/>
      <c r="CM13" s="433"/>
      <c r="CN13" s="433"/>
      <c r="CO13" s="433"/>
      <c r="CP13" s="433"/>
      <c r="CQ13" s="433"/>
      <c r="CR13" s="433"/>
      <c r="CS13" s="434"/>
      <c r="CT13" s="426">
        <v>4.8</v>
      </c>
      <c r="CU13" s="427"/>
      <c r="CV13" s="427"/>
      <c r="CW13" s="427"/>
      <c r="CX13" s="427"/>
      <c r="CY13" s="427"/>
      <c r="CZ13" s="427"/>
      <c r="DA13" s="428"/>
      <c r="DB13" s="426">
        <v>5.3</v>
      </c>
      <c r="DC13" s="427"/>
      <c r="DD13" s="427"/>
      <c r="DE13" s="427"/>
      <c r="DF13" s="427"/>
      <c r="DG13" s="427"/>
      <c r="DH13" s="427"/>
      <c r="DI13" s="428"/>
      <c r="DJ13" s="186"/>
      <c r="DK13" s="186"/>
      <c r="DL13" s="186"/>
      <c r="DM13" s="186"/>
      <c r="DN13" s="186"/>
      <c r="DO13" s="186"/>
    </row>
    <row r="14" spans="1:119" ht="18.75" customHeight="1" thickBot="1">
      <c r="A14" s="187"/>
      <c r="B14" s="492"/>
      <c r="C14" s="493"/>
      <c r="D14" s="493"/>
      <c r="E14" s="493"/>
      <c r="F14" s="493"/>
      <c r="G14" s="493"/>
      <c r="H14" s="493"/>
      <c r="I14" s="493"/>
      <c r="J14" s="493"/>
      <c r="K14" s="494"/>
      <c r="L14" s="510" t="s">
        <v>142</v>
      </c>
      <c r="M14" s="511"/>
      <c r="N14" s="511"/>
      <c r="O14" s="511"/>
      <c r="P14" s="511"/>
      <c r="Q14" s="512"/>
      <c r="R14" s="513">
        <v>62073</v>
      </c>
      <c r="S14" s="514"/>
      <c r="T14" s="514"/>
      <c r="U14" s="514"/>
      <c r="V14" s="515"/>
      <c r="W14" s="419"/>
      <c r="X14" s="420"/>
      <c r="Y14" s="420"/>
      <c r="Z14" s="420"/>
      <c r="AA14" s="420"/>
      <c r="AB14" s="409"/>
      <c r="AC14" s="516">
        <v>10.5</v>
      </c>
      <c r="AD14" s="517"/>
      <c r="AE14" s="517"/>
      <c r="AF14" s="517"/>
      <c r="AG14" s="518"/>
      <c r="AH14" s="516">
        <v>11.5</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143</v>
      </c>
      <c r="CE14" s="525"/>
      <c r="CF14" s="525"/>
      <c r="CG14" s="525"/>
      <c r="CH14" s="525"/>
      <c r="CI14" s="525"/>
      <c r="CJ14" s="525"/>
      <c r="CK14" s="525"/>
      <c r="CL14" s="525"/>
      <c r="CM14" s="525"/>
      <c r="CN14" s="525"/>
      <c r="CO14" s="525"/>
      <c r="CP14" s="525"/>
      <c r="CQ14" s="525"/>
      <c r="CR14" s="525"/>
      <c r="CS14" s="526"/>
      <c r="CT14" s="527" t="s">
        <v>128</v>
      </c>
      <c r="CU14" s="528"/>
      <c r="CV14" s="528"/>
      <c r="CW14" s="528"/>
      <c r="CX14" s="528"/>
      <c r="CY14" s="528"/>
      <c r="CZ14" s="528"/>
      <c r="DA14" s="529"/>
      <c r="DB14" s="527">
        <v>6</v>
      </c>
      <c r="DC14" s="528"/>
      <c r="DD14" s="528"/>
      <c r="DE14" s="528"/>
      <c r="DF14" s="528"/>
      <c r="DG14" s="528"/>
      <c r="DH14" s="528"/>
      <c r="DI14" s="529"/>
      <c r="DJ14" s="186"/>
      <c r="DK14" s="186"/>
      <c r="DL14" s="186"/>
      <c r="DM14" s="186"/>
      <c r="DN14" s="186"/>
      <c r="DO14" s="186"/>
    </row>
    <row r="15" spans="1:119" ht="18.75" customHeight="1">
      <c r="A15" s="187"/>
      <c r="B15" s="492"/>
      <c r="C15" s="493"/>
      <c r="D15" s="493"/>
      <c r="E15" s="493"/>
      <c r="F15" s="493"/>
      <c r="G15" s="493"/>
      <c r="H15" s="493"/>
      <c r="I15" s="493"/>
      <c r="J15" s="493"/>
      <c r="K15" s="494"/>
      <c r="L15" s="197"/>
      <c r="M15" s="520" t="s">
        <v>137</v>
      </c>
      <c r="N15" s="521"/>
      <c r="O15" s="521"/>
      <c r="P15" s="521"/>
      <c r="Q15" s="522"/>
      <c r="R15" s="513">
        <v>61567</v>
      </c>
      <c r="S15" s="514"/>
      <c r="T15" s="514"/>
      <c r="U15" s="514"/>
      <c r="V15" s="515"/>
      <c r="W15" s="445" t="s">
        <v>144</v>
      </c>
      <c r="X15" s="446"/>
      <c r="Y15" s="446"/>
      <c r="Z15" s="446"/>
      <c r="AA15" s="446"/>
      <c r="AB15" s="436"/>
      <c r="AC15" s="480">
        <v>9417</v>
      </c>
      <c r="AD15" s="481"/>
      <c r="AE15" s="481"/>
      <c r="AF15" s="481"/>
      <c r="AG15" s="523"/>
      <c r="AH15" s="480">
        <v>9280</v>
      </c>
      <c r="AI15" s="481"/>
      <c r="AJ15" s="481"/>
      <c r="AK15" s="481"/>
      <c r="AL15" s="482"/>
      <c r="AM15" s="458"/>
      <c r="AN15" s="459"/>
      <c r="AO15" s="459"/>
      <c r="AP15" s="459"/>
      <c r="AQ15" s="459"/>
      <c r="AR15" s="459"/>
      <c r="AS15" s="459"/>
      <c r="AT15" s="460"/>
      <c r="AU15" s="461"/>
      <c r="AV15" s="462"/>
      <c r="AW15" s="462"/>
      <c r="AX15" s="462"/>
      <c r="AY15" s="389" t="s">
        <v>145</v>
      </c>
      <c r="AZ15" s="390"/>
      <c r="BA15" s="390"/>
      <c r="BB15" s="390"/>
      <c r="BC15" s="390"/>
      <c r="BD15" s="390"/>
      <c r="BE15" s="390"/>
      <c r="BF15" s="390"/>
      <c r="BG15" s="390"/>
      <c r="BH15" s="390"/>
      <c r="BI15" s="390"/>
      <c r="BJ15" s="390"/>
      <c r="BK15" s="390"/>
      <c r="BL15" s="390"/>
      <c r="BM15" s="391"/>
      <c r="BN15" s="392">
        <v>7454122</v>
      </c>
      <c r="BO15" s="393"/>
      <c r="BP15" s="393"/>
      <c r="BQ15" s="393"/>
      <c r="BR15" s="393"/>
      <c r="BS15" s="393"/>
      <c r="BT15" s="393"/>
      <c r="BU15" s="394"/>
      <c r="BV15" s="392">
        <v>7398560</v>
      </c>
      <c r="BW15" s="393"/>
      <c r="BX15" s="393"/>
      <c r="BY15" s="393"/>
      <c r="BZ15" s="393"/>
      <c r="CA15" s="393"/>
      <c r="CB15" s="393"/>
      <c r="CC15" s="394"/>
      <c r="CD15" s="530" t="s">
        <v>146</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2"/>
      <c r="C16" s="493"/>
      <c r="D16" s="493"/>
      <c r="E16" s="493"/>
      <c r="F16" s="493"/>
      <c r="G16" s="493"/>
      <c r="H16" s="493"/>
      <c r="I16" s="493"/>
      <c r="J16" s="493"/>
      <c r="K16" s="494"/>
      <c r="L16" s="510" t="s">
        <v>147</v>
      </c>
      <c r="M16" s="541"/>
      <c r="N16" s="541"/>
      <c r="O16" s="541"/>
      <c r="P16" s="541"/>
      <c r="Q16" s="542"/>
      <c r="R16" s="533" t="s">
        <v>148</v>
      </c>
      <c r="S16" s="534"/>
      <c r="T16" s="534"/>
      <c r="U16" s="534"/>
      <c r="V16" s="535"/>
      <c r="W16" s="419"/>
      <c r="X16" s="420"/>
      <c r="Y16" s="420"/>
      <c r="Z16" s="420"/>
      <c r="AA16" s="420"/>
      <c r="AB16" s="409"/>
      <c r="AC16" s="516">
        <v>30</v>
      </c>
      <c r="AD16" s="517"/>
      <c r="AE16" s="517"/>
      <c r="AF16" s="517"/>
      <c r="AG16" s="518"/>
      <c r="AH16" s="516">
        <v>30.4</v>
      </c>
      <c r="AI16" s="517"/>
      <c r="AJ16" s="517"/>
      <c r="AK16" s="517"/>
      <c r="AL16" s="519"/>
      <c r="AM16" s="458"/>
      <c r="AN16" s="459"/>
      <c r="AO16" s="459"/>
      <c r="AP16" s="459"/>
      <c r="AQ16" s="459"/>
      <c r="AR16" s="459"/>
      <c r="AS16" s="459"/>
      <c r="AT16" s="460"/>
      <c r="AU16" s="461"/>
      <c r="AV16" s="462"/>
      <c r="AW16" s="462"/>
      <c r="AX16" s="462"/>
      <c r="AY16" s="463" t="s">
        <v>149</v>
      </c>
      <c r="AZ16" s="464"/>
      <c r="BA16" s="464"/>
      <c r="BB16" s="464"/>
      <c r="BC16" s="464"/>
      <c r="BD16" s="464"/>
      <c r="BE16" s="464"/>
      <c r="BF16" s="464"/>
      <c r="BG16" s="464"/>
      <c r="BH16" s="464"/>
      <c r="BI16" s="464"/>
      <c r="BJ16" s="464"/>
      <c r="BK16" s="464"/>
      <c r="BL16" s="464"/>
      <c r="BM16" s="465"/>
      <c r="BN16" s="429">
        <v>10708560</v>
      </c>
      <c r="BO16" s="430"/>
      <c r="BP16" s="430"/>
      <c r="BQ16" s="430"/>
      <c r="BR16" s="430"/>
      <c r="BS16" s="430"/>
      <c r="BT16" s="430"/>
      <c r="BU16" s="431"/>
      <c r="BV16" s="429">
        <v>10478219</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c r="A17" s="187"/>
      <c r="B17" s="495"/>
      <c r="C17" s="496"/>
      <c r="D17" s="496"/>
      <c r="E17" s="496"/>
      <c r="F17" s="496"/>
      <c r="G17" s="496"/>
      <c r="H17" s="496"/>
      <c r="I17" s="496"/>
      <c r="J17" s="496"/>
      <c r="K17" s="497"/>
      <c r="L17" s="202"/>
      <c r="M17" s="536" t="s">
        <v>150</v>
      </c>
      <c r="N17" s="537"/>
      <c r="O17" s="537"/>
      <c r="P17" s="537"/>
      <c r="Q17" s="538"/>
      <c r="R17" s="533" t="s">
        <v>148</v>
      </c>
      <c r="S17" s="534"/>
      <c r="T17" s="534"/>
      <c r="U17" s="534"/>
      <c r="V17" s="535"/>
      <c r="W17" s="445" t="s">
        <v>151</v>
      </c>
      <c r="X17" s="446"/>
      <c r="Y17" s="446"/>
      <c r="Z17" s="446"/>
      <c r="AA17" s="446"/>
      <c r="AB17" s="436"/>
      <c r="AC17" s="480">
        <v>18692</v>
      </c>
      <c r="AD17" s="481"/>
      <c r="AE17" s="481"/>
      <c r="AF17" s="481"/>
      <c r="AG17" s="523"/>
      <c r="AH17" s="480">
        <v>17753</v>
      </c>
      <c r="AI17" s="481"/>
      <c r="AJ17" s="481"/>
      <c r="AK17" s="481"/>
      <c r="AL17" s="482"/>
      <c r="AM17" s="458"/>
      <c r="AN17" s="459"/>
      <c r="AO17" s="459"/>
      <c r="AP17" s="459"/>
      <c r="AQ17" s="459"/>
      <c r="AR17" s="459"/>
      <c r="AS17" s="459"/>
      <c r="AT17" s="460"/>
      <c r="AU17" s="461"/>
      <c r="AV17" s="462"/>
      <c r="AW17" s="462"/>
      <c r="AX17" s="462"/>
      <c r="AY17" s="463" t="s">
        <v>152</v>
      </c>
      <c r="AZ17" s="464"/>
      <c r="BA17" s="464"/>
      <c r="BB17" s="464"/>
      <c r="BC17" s="464"/>
      <c r="BD17" s="464"/>
      <c r="BE17" s="464"/>
      <c r="BF17" s="464"/>
      <c r="BG17" s="464"/>
      <c r="BH17" s="464"/>
      <c r="BI17" s="464"/>
      <c r="BJ17" s="464"/>
      <c r="BK17" s="464"/>
      <c r="BL17" s="464"/>
      <c r="BM17" s="465"/>
      <c r="BN17" s="429">
        <v>9504956</v>
      </c>
      <c r="BO17" s="430"/>
      <c r="BP17" s="430"/>
      <c r="BQ17" s="430"/>
      <c r="BR17" s="430"/>
      <c r="BS17" s="430"/>
      <c r="BT17" s="430"/>
      <c r="BU17" s="431"/>
      <c r="BV17" s="429">
        <v>9430892</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c r="A18" s="187"/>
      <c r="B18" s="543" t="s">
        <v>153</v>
      </c>
      <c r="C18" s="472"/>
      <c r="D18" s="472"/>
      <c r="E18" s="544"/>
      <c r="F18" s="544"/>
      <c r="G18" s="544"/>
      <c r="H18" s="544"/>
      <c r="I18" s="544"/>
      <c r="J18" s="544"/>
      <c r="K18" s="544"/>
      <c r="L18" s="545">
        <v>113.01</v>
      </c>
      <c r="M18" s="545"/>
      <c r="N18" s="545"/>
      <c r="O18" s="545"/>
      <c r="P18" s="545"/>
      <c r="Q18" s="545"/>
      <c r="R18" s="546"/>
      <c r="S18" s="546"/>
      <c r="T18" s="546"/>
      <c r="U18" s="546"/>
      <c r="V18" s="547"/>
      <c r="W18" s="447"/>
      <c r="X18" s="448"/>
      <c r="Y18" s="448"/>
      <c r="Z18" s="448"/>
      <c r="AA18" s="448"/>
      <c r="AB18" s="439"/>
      <c r="AC18" s="548">
        <v>59.5</v>
      </c>
      <c r="AD18" s="549"/>
      <c r="AE18" s="549"/>
      <c r="AF18" s="549"/>
      <c r="AG18" s="550"/>
      <c r="AH18" s="548">
        <v>58.1</v>
      </c>
      <c r="AI18" s="549"/>
      <c r="AJ18" s="549"/>
      <c r="AK18" s="549"/>
      <c r="AL18" s="551"/>
      <c r="AM18" s="458"/>
      <c r="AN18" s="459"/>
      <c r="AO18" s="459"/>
      <c r="AP18" s="459"/>
      <c r="AQ18" s="459"/>
      <c r="AR18" s="459"/>
      <c r="AS18" s="459"/>
      <c r="AT18" s="460"/>
      <c r="AU18" s="461"/>
      <c r="AV18" s="462"/>
      <c r="AW18" s="462"/>
      <c r="AX18" s="462"/>
      <c r="AY18" s="463" t="s">
        <v>154</v>
      </c>
      <c r="AZ18" s="464"/>
      <c r="BA18" s="464"/>
      <c r="BB18" s="464"/>
      <c r="BC18" s="464"/>
      <c r="BD18" s="464"/>
      <c r="BE18" s="464"/>
      <c r="BF18" s="464"/>
      <c r="BG18" s="464"/>
      <c r="BH18" s="464"/>
      <c r="BI18" s="464"/>
      <c r="BJ18" s="464"/>
      <c r="BK18" s="464"/>
      <c r="BL18" s="464"/>
      <c r="BM18" s="465"/>
      <c r="BN18" s="429">
        <v>12366034</v>
      </c>
      <c r="BO18" s="430"/>
      <c r="BP18" s="430"/>
      <c r="BQ18" s="430"/>
      <c r="BR18" s="430"/>
      <c r="BS18" s="430"/>
      <c r="BT18" s="430"/>
      <c r="BU18" s="431"/>
      <c r="BV18" s="429">
        <v>12278608</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c r="A19" s="187"/>
      <c r="B19" s="543" t="s">
        <v>155</v>
      </c>
      <c r="C19" s="472"/>
      <c r="D19" s="472"/>
      <c r="E19" s="544"/>
      <c r="F19" s="544"/>
      <c r="G19" s="544"/>
      <c r="H19" s="544"/>
      <c r="I19" s="544"/>
      <c r="J19" s="544"/>
      <c r="K19" s="544"/>
      <c r="L19" s="552">
        <v>550</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156</v>
      </c>
      <c r="AZ19" s="464"/>
      <c r="BA19" s="464"/>
      <c r="BB19" s="464"/>
      <c r="BC19" s="464"/>
      <c r="BD19" s="464"/>
      <c r="BE19" s="464"/>
      <c r="BF19" s="464"/>
      <c r="BG19" s="464"/>
      <c r="BH19" s="464"/>
      <c r="BI19" s="464"/>
      <c r="BJ19" s="464"/>
      <c r="BK19" s="464"/>
      <c r="BL19" s="464"/>
      <c r="BM19" s="465"/>
      <c r="BN19" s="429">
        <v>16861551</v>
      </c>
      <c r="BO19" s="430"/>
      <c r="BP19" s="430"/>
      <c r="BQ19" s="430"/>
      <c r="BR19" s="430"/>
      <c r="BS19" s="430"/>
      <c r="BT19" s="430"/>
      <c r="BU19" s="431"/>
      <c r="BV19" s="429">
        <v>17620213</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c r="A20" s="187"/>
      <c r="B20" s="543" t="s">
        <v>157</v>
      </c>
      <c r="C20" s="472"/>
      <c r="D20" s="472"/>
      <c r="E20" s="544"/>
      <c r="F20" s="544"/>
      <c r="G20" s="544"/>
      <c r="H20" s="544"/>
      <c r="I20" s="544"/>
      <c r="J20" s="544"/>
      <c r="K20" s="544"/>
      <c r="L20" s="552">
        <v>21428</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c r="A21" s="187"/>
      <c r="B21" s="563" t="s">
        <v>158</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c r="A22" s="187"/>
      <c r="B22" s="566" t="s">
        <v>159</v>
      </c>
      <c r="C22" s="567"/>
      <c r="D22" s="568"/>
      <c r="E22" s="441" t="s">
        <v>1</v>
      </c>
      <c r="F22" s="446"/>
      <c r="G22" s="446"/>
      <c r="H22" s="446"/>
      <c r="I22" s="446"/>
      <c r="J22" s="446"/>
      <c r="K22" s="436"/>
      <c r="L22" s="441" t="s">
        <v>160</v>
      </c>
      <c r="M22" s="446"/>
      <c r="N22" s="446"/>
      <c r="O22" s="446"/>
      <c r="P22" s="436"/>
      <c r="Q22" s="575" t="s">
        <v>161</v>
      </c>
      <c r="R22" s="576"/>
      <c r="S22" s="576"/>
      <c r="T22" s="576"/>
      <c r="U22" s="576"/>
      <c r="V22" s="577"/>
      <c r="W22" s="581" t="s">
        <v>162</v>
      </c>
      <c r="X22" s="567"/>
      <c r="Y22" s="568"/>
      <c r="Z22" s="441" t="s">
        <v>1</v>
      </c>
      <c r="AA22" s="446"/>
      <c r="AB22" s="446"/>
      <c r="AC22" s="446"/>
      <c r="AD22" s="446"/>
      <c r="AE22" s="446"/>
      <c r="AF22" s="446"/>
      <c r="AG22" s="436"/>
      <c r="AH22" s="594" t="s">
        <v>163</v>
      </c>
      <c r="AI22" s="446"/>
      <c r="AJ22" s="446"/>
      <c r="AK22" s="446"/>
      <c r="AL22" s="436"/>
      <c r="AM22" s="594" t="s">
        <v>164</v>
      </c>
      <c r="AN22" s="595"/>
      <c r="AO22" s="595"/>
      <c r="AP22" s="595"/>
      <c r="AQ22" s="595"/>
      <c r="AR22" s="596"/>
      <c r="AS22" s="575" t="s">
        <v>161</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165</v>
      </c>
      <c r="AZ23" s="390"/>
      <c r="BA23" s="390"/>
      <c r="BB23" s="390"/>
      <c r="BC23" s="390"/>
      <c r="BD23" s="390"/>
      <c r="BE23" s="390"/>
      <c r="BF23" s="390"/>
      <c r="BG23" s="390"/>
      <c r="BH23" s="390"/>
      <c r="BI23" s="390"/>
      <c r="BJ23" s="390"/>
      <c r="BK23" s="390"/>
      <c r="BL23" s="390"/>
      <c r="BM23" s="391"/>
      <c r="BN23" s="429">
        <v>22403386</v>
      </c>
      <c r="BO23" s="430"/>
      <c r="BP23" s="430"/>
      <c r="BQ23" s="430"/>
      <c r="BR23" s="430"/>
      <c r="BS23" s="430"/>
      <c r="BT23" s="430"/>
      <c r="BU23" s="431"/>
      <c r="BV23" s="429">
        <v>22621539</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c r="A24" s="187"/>
      <c r="B24" s="569"/>
      <c r="C24" s="570"/>
      <c r="D24" s="571"/>
      <c r="E24" s="479" t="s">
        <v>166</v>
      </c>
      <c r="F24" s="459"/>
      <c r="G24" s="459"/>
      <c r="H24" s="459"/>
      <c r="I24" s="459"/>
      <c r="J24" s="459"/>
      <c r="K24" s="460"/>
      <c r="L24" s="480">
        <v>1</v>
      </c>
      <c r="M24" s="481"/>
      <c r="N24" s="481"/>
      <c r="O24" s="481"/>
      <c r="P24" s="523"/>
      <c r="Q24" s="480">
        <v>9400</v>
      </c>
      <c r="R24" s="481"/>
      <c r="S24" s="481"/>
      <c r="T24" s="481"/>
      <c r="U24" s="481"/>
      <c r="V24" s="523"/>
      <c r="W24" s="582"/>
      <c r="X24" s="570"/>
      <c r="Y24" s="571"/>
      <c r="Z24" s="479" t="s">
        <v>167</v>
      </c>
      <c r="AA24" s="459"/>
      <c r="AB24" s="459"/>
      <c r="AC24" s="459"/>
      <c r="AD24" s="459"/>
      <c r="AE24" s="459"/>
      <c r="AF24" s="459"/>
      <c r="AG24" s="460"/>
      <c r="AH24" s="480">
        <v>396</v>
      </c>
      <c r="AI24" s="481"/>
      <c r="AJ24" s="481"/>
      <c r="AK24" s="481"/>
      <c r="AL24" s="523"/>
      <c r="AM24" s="480">
        <v>1171764</v>
      </c>
      <c r="AN24" s="481"/>
      <c r="AO24" s="481"/>
      <c r="AP24" s="481"/>
      <c r="AQ24" s="481"/>
      <c r="AR24" s="523"/>
      <c r="AS24" s="480">
        <v>2959</v>
      </c>
      <c r="AT24" s="481"/>
      <c r="AU24" s="481"/>
      <c r="AV24" s="481"/>
      <c r="AW24" s="481"/>
      <c r="AX24" s="482"/>
      <c r="AY24" s="602" t="s">
        <v>168</v>
      </c>
      <c r="AZ24" s="603"/>
      <c r="BA24" s="603"/>
      <c r="BB24" s="603"/>
      <c r="BC24" s="603"/>
      <c r="BD24" s="603"/>
      <c r="BE24" s="603"/>
      <c r="BF24" s="603"/>
      <c r="BG24" s="603"/>
      <c r="BH24" s="603"/>
      <c r="BI24" s="603"/>
      <c r="BJ24" s="603"/>
      <c r="BK24" s="603"/>
      <c r="BL24" s="603"/>
      <c r="BM24" s="604"/>
      <c r="BN24" s="429">
        <v>16732234</v>
      </c>
      <c r="BO24" s="430"/>
      <c r="BP24" s="430"/>
      <c r="BQ24" s="430"/>
      <c r="BR24" s="430"/>
      <c r="BS24" s="430"/>
      <c r="BT24" s="430"/>
      <c r="BU24" s="431"/>
      <c r="BV24" s="429">
        <v>17079864</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c r="A25" s="187"/>
      <c r="B25" s="569"/>
      <c r="C25" s="570"/>
      <c r="D25" s="571"/>
      <c r="E25" s="479" t="s">
        <v>169</v>
      </c>
      <c r="F25" s="459"/>
      <c r="G25" s="459"/>
      <c r="H25" s="459"/>
      <c r="I25" s="459"/>
      <c r="J25" s="459"/>
      <c r="K25" s="460"/>
      <c r="L25" s="480">
        <v>1</v>
      </c>
      <c r="M25" s="481"/>
      <c r="N25" s="481"/>
      <c r="O25" s="481"/>
      <c r="P25" s="523"/>
      <c r="Q25" s="480">
        <v>7050</v>
      </c>
      <c r="R25" s="481"/>
      <c r="S25" s="481"/>
      <c r="T25" s="481"/>
      <c r="U25" s="481"/>
      <c r="V25" s="523"/>
      <c r="W25" s="582"/>
      <c r="X25" s="570"/>
      <c r="Y25" s="571"/>
      <c r="Z25" s="479" t="s">
        <v>170</v>
      </c>
      <c r="AA25" s="459"/>
      <c r="AB25" s="459"/>
      <c r="AC25" s="459"/>
      <c r="AD25" s="459"/>
      <c r="AE25" s="459"/>
      <c r="AF25" s="459"/>
      <c r="AG25" s="460"/>
      <c r="AH25" s="480">
        <v>66</v>
      </c>
      <c r="AI25" s="481"/>
      <c r="AJ25" s="481"/>
      <c r="AK25" s="481"/>
      <c r="AL25" s="523"/>
      <c r="AM25" s="480">
        <v>183612</v>
      </c>
      <c r="AN25" s="481"/>
      <c r="AO25" s="481"/>
      <c r="AP25" s="481"/>
      <c r="AQ25" s="481"/>
      <c r="AR25" s="523"/>
      <c r="AS25" s="480">
        <v>2782</v>
      </c>
      <c r="AT25" s="481"/>
      <c r="AU25" s="481"/>
      <c r="AV25" s="481"/>
      <c r="AW25" s="481"/>
      <c r="AX25" s="482"/>
      <c r="AY25" s="389" t="s">
        <v>171</v>
      </c>
      <c r="AZ25" s="390"/>
      <c r="BA25" s="390"/>
      <c r="BB25" s="390"/>
      <c r="BC25" s="390"/>
      <c r="BD25" s="390"/>
      <c r="BE25" s="390"/>
      <c r="BF25" s="390"/>
      <c r="BG25" s="390"/>
      <c r="BH25" s="390"/>
      <c r="BI25" s="390"/>
      <c r="BJ25" s="390"/>
      <c r="BK25" s="390"/>
      <c r="BL25" s="390"/>
      <c r="BM25" s="391"/>
      <c r="BN25" s="392">
        <v>3144752</v>
      </c>
      <c r="BO25" s="393"/>
      <c r="BP25" s="393"/>
      <c r="BQ25" s="393"/>
      <c r="BR25" s="393"/>
      <c r="BS25" s="393"/>
      <c r="BT25" s="393"/>
      <c r="BU25" s="394"/>
      <c r="BV25" s="392">
        <v>2869808</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c r="A26" s="187"/>
      <c r="B26" s="569"/>
      <c r="C26" s="570"/>
      <c r="D26" s="571"/>
      <c r="E26" s="479" t="s">
        <v>172</v>
      </c>
      <c r="F26" s="459"/>
      <c r="G26" s="459"/>
      <c r="H26" s="459"/>
      <c r="I26" s="459"/>
      <c r="J26" s="459"/>
      <c r="K26" s="460"/>
      <c r="L26" s="480">
        <v>1</v>
      </c>
      <c r="M26" s="481"/>
      <c r="N26" s="481"/>
      <c r="O26" s="481"/>
      <c r="P26" s="523"/>
      <c r="Q26" s="480">
        <v>6100</v>
      </c>
      <c r="R26" s="481"/>
      <c r="S26" s="481"/>
      <c r="T26" s="481"/>
      <c r="U26" s="481"/>
      <c r="V26" s="523"/>
      <c r="W26" s="582"/>
      <c r="X26" s="570"/>
      <c r="Y26" s="571"/>
      <c r="Z26" s="479" t="s">
        <v>173</v>
      </c>
      <c r="AA26" s="592"/>
      <c r="AB26" s="592"/>
      <c r="AC26" s="592"/>
      <c r="AD26" s="592"/>
      <c r="AE26" s="592"/>
      <c r="AF26" s="592"/>
      <c r="AG26" s="593"/>
      <c r="AH26" s="480">
        <v>35</v>
      </c>
      <c r="AI26" s="481"/>
      <c r="AJ26" s="481"/>
      <c r="AK26" s="481"/>
      <c r="AL26" s="523"/>
      <c r="AM26" s="480">
        <v>111230</v>
      </c>
      <c r="AN26" s="481"/>
      <c r="AO26" s="481"/>
      <c r="AP26" s="481"/>
      <c r="AQ26" s="481"/>
      <c r="AR26" s="523"/>
      <c r="AS26" s="480">
        <v>3178</v>
      </c>
      <c r="AT26" s="481"/>
      <c r="AU26" s="481"/>
      <c r="AV26" s="481"/>
      <c r="AW26" s="481"/>
      <c r="AX26" s="482"/>
      <c r="AY26" s="432" t="s">
        <v>174</v>
      </c>
      <c r="AZ26" s="433"/>
      <c r="BA26" s="433"/>
      <c r="BB26" s="433"/>
      <c r="BC26" s="433"/>
      <c r="BD26" s="433"/>
      <c r="BE26" s="433"/>
      <c r="BF26" s="433"/>
      <c r="BG26" s="433"/>
      <c r="BH26" s="433"/>
      <c r="BI26" s="433"/>
      <c r="BJ26" s="433"/>
      <c r="BK26" s="433"/>
      <c r="BL26" s="433"/>
      <c r="BM26" s="434"/>
      <c r="BN26" s="429" t="s">
        <v>129</v>
      </c>
      <c r="BO26" s="430"/>
      <c r="BP26" s="430"/>
      <c r="BQ26" s="430"/>
      <c r="BR26" s="430"/>
      <c r="BS26" s="430"/>
      <c r="BT26" s="430"/>
      <c r="BU26" s="431"/>
      <c r="BV26" s="429" t="s">
        <v>129</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c r="A27" s="187"/>
      <c r="B27" s="569"/>
      <c r="C27" s="570"/>
      <c r="D27" s="571"/>
      <c r="E27" s="479" t="s">
        <v>175</v>
      </c>
      <c r="F27" s="459"/>
      <c r="G27" s="459"/>
      <c r="H27" s="459"/>
      <c r="I27" s="459"/>
      <c r="J27" s="459"/>
      <c r="K27" s="460"/>
      <c r="L27" s="480">
        <v>1</v>
      </c>
      <c r="M27" s="481"/>
      <c r="N27" s="481"/>
      <c r="O27" s="481"/>
      <c r="P27" s="523"/>
      <c r="Q27" s="480">
        <v>4700</v>
      </c>
      <c r="R27" s="481"/>
      <c r="S27" s="481"/>
      <c r="T27" s="481"/>
      <c r="U27" s="481"/>
      <c r="V27" s="523"/>
      <c r="W27" s="582"/>
      <c r="X27" s="570"/>
      <c r="Y27" s="571"/>
      <c r="Z27" s="479" t="s">
        <v>176</v>
      </c>
      <c r="AA27" s="459"/>
      <c r="AB27" s="459"/>
      <c r="AC27" s="459"/>
      <c r="AD27" s="459"/>
      <c r="AE27" s="459"/>
      <c r="AF27" s="459"/>
      <c r="AG27" s="460"/>
      <c r="AH27" s="480">
        <v>5</v>
      </c>
      <c r="AI27" s="481"/>
      <c r="AJ27" s="481"/>
      <c r="AK27" s="481"/>
      <c r="AL27" s="523"/>
      <c r="AM27" s="480">
        <v>20540</v>
      </c>
      <c r="AN27" s="481"/>
      <c r="AO27" s="481"/>
      <c r="AP27" s="481"/>
      <c r="AQ27" s="481"/>
      <c r="AR27" s="523"/>
      <c r="AS27" s="480">
        <v>4108</v>
      </c>
      <c r="AT27" s="481"/>
      <c r="AU27" s="481"/>
      <c r="AV27" s="481"/>
      <c r="AW27" s="481"/>
      <c r="AX27" s="482"/>
      <c r="AY27" s="524" t="s">
        <v>177</v>
      </c>
      <c r="AZ27" s="525"/>
      <c r="BA27" s="525"/>
      <c r="BB27" s="525"/>
      <c r="BC27" s="525"/>
      <c r="BD27" s="525"/>
      <c r="BE27" s="525"/>
      <c r="BF27" s="525"/>
      <c r="BG27" s="525"/>
      <c r="BH27" s="525"/>
      <c r="BI27" s="525"/>
      <c r="BJ27" s="525"/>
      <c r="BK27" s="525"/>
      <c r="BL27" s="525"/>
      <c r="BM27" s="526"/>
      <c r="BN27" s="605">
        <v>179483</v>
      </c>
      <c r="BO27" s="606"/>
      <c r="BP27" s="606"/>
      <c r="BQ27" s="606"/>
      <c r="BR27" s="606"/>
      <c r="BS27" s="606"/>
      <c r="BT27" s="606"/>
      <c r="BU27" s="607"/>
      <c r="BV27" s="605">
        <v>179482</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c r="A28" s="187"/>
      <c r="B28" s="569"/>
      <c r="C28" s="570"/>
      <c r="D28" s="571"/>
      <c r="E28" s="479" t="s">
        <v>178</v>
      </c>
      <c r="F28" s="459"/>
      <c r="G28" s="459"/>
      <c r="H28" s="459"/>
      <c r="I28" s="459"/>
      <c r="J28" s="459"/>
      <c r="K28" s="460"/>
      <c r="L28" s="480">
        <v>1</v>
      </c>
      <c r="M28" s="481"/>
      <c r="N28" s="481"/>
      <c r="O28" s="481"/>
      <c r="P28" s="523"/>
      <c r="Q28" s="480">
        <v>4180</v>
      </c>
      <c r="R28" s="481"/>
      <c r="S28" s="481"/>
      <c r="T28" s="481"/>
      <c r="U28" s="481"/>
      <c r="V28" s="523"/>
      <c r="W28" s="582"/>
      <c r="X28" s="570"/>
      <c r="Y28" s="571"/>
      <c r="Z28" s="479" t="s">
        <v>179</v>
      </c>
      <c r="AA28" s="459"/>
      <c r="AB28" s="459"/>
      <c r="AC28" s="459"/>
      <c r="AD28" s="459"/>
      <c r="AE28" s="459"/>
      <c r="AF28" s="459"/>
      <c r="AG28" s="460"/>
      <c r="AH28" s="480" t="s">
        <v>129</v>
      </c>
      <c r="AI28" s="481"/>
      <c r="AJ28" s="481"/>
      <c r="AK28" s="481"/>
      <c r="AL28" s="523"/>
      <c r="AM28" s="480" t="s">
        <v>129</v>
      </c>
      <c r="AN28" s="481"/>
      <c r="AO28" s="481"/>
      <c r="AP28" s="481"/>
      <c r="AQ28" s="481"/>
      <c r="AR28" s="523"/>
      <c r="AS28" s="480" t="s">
        <v>129</v>
      </c>
      <c r="AT28" s="481"/>
      <c r="AU28" s="481"/>
      <c r="AV28" s="481"/>
      <c r="AW28" s="481"/>
      <c r="AX28" s="482"/>
      <c r="AY28" s="608" t="s">
        <v>180</v>
      </c>
      <c r="AZ28" s="609"/>
      <c r="BA28" s="609"/>
      <c r="BB28" s="610"/>
      <c r="BC28" s="389" t="s">
        <v>48</v>
      </c>
      <c r="BD28" s="390"/>
      <c r="BE28" s="390"/>
      <c r="BF28" s="390"/>
      <c r="BG28" s="390"/>
      <c r="BH28" s="390"/>
      <c r="BI28" s="390"/>
      <c r="BJ28" s="390"/>
      <c r="BK28" s="390"/>
      <c r="BL28" s="390"/>
      <c r="BM28" s="391"/>
      <c r="BN28" s="392">
        <v>4518495</v>
      </c>
      <c r="BO28" s="393"/>
      <c r="BP28" s="393"/>
      <c r="BQ28" s="393"/>
      <c r="BR28" s="393"/>
      <c r="BS28" s="393"/>
      <c r="BT28" s="393"/>
      <c r="BU28" s="394"/>
      <c r="BV28" s="392">
        <v>3783735</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c r="A29" s="187"/>
      <c r="B29" s="569"/>
      <c r="C29" s="570"/>
      <c r="D29" s="571"/>
      <c r="E29" s="479" t="s">
        <v>181</v>
      </c>
      <c r="F29" s="459"/>
      <c r="G29" s="459"/>
      <c r="H29" s="459"/>
      <c r="I29" s="459"/>
      <c r="J29" s="459"/>
      <c r="K29" s="460"/>
      <c r="L29" s="480">
        <v>20</v>
      </c>
      <c r="M29" s="481"/>
      <c r="N29" s="481"/>
      <c r="O29" s="481"/>
      <c r="P29" s="523"/>
      <c r="Q29" s="480">
        <v>3930</v>
      </c>
      <c r="R29" s="481"/>
      <c r="S29" s="481"/>
      <c r="T29" s="481"/>
      <c r="U29" s="481"/>
      <c r="V29" s="523"/>
      <c r="W29" s="583"/>
      <c r="X29" s="584"/>
      <c r="Y29" s="585"/>
      <c r="Z29" s="479" t="s">
        <v>182</v>
      </c>
      <c r="AA29" s="459"/>
      <c r="AB29" s="459"/>
      <c r="AC29" s="459"/>
      <c r="AD29" s="459"/>
      <c r="AE29" s="459"/>
      <c r="AF29" s="459"/>
      <c r="AG29" s="460"/>
      <c r="AH29" s="480">
        <v>401</v>
      </c>
      <c r="AI29" s="481"/>
      <c r="AJ29" s="481"/>
      <c r="AK29" s="481"/>
      <c r="AL29" s="523"/>
      <c r="AM29" s="480">
        <v>1192304</v>
      </c>
      <c r="AN29" s="481"/>
      <c r="AO29" s="481"/>
      <c r="AP29" s="481"/>
      <c r="AQ29" s="481"/>
      <c r="AR29" s="523"/>
      <c r="AS29" s="480">
        <v>2973</v>
      </c>
      <c r="AT29" s="481"/>
      <c r="AU29" s="481"/>
      <c r="AV29" s="481"/>
      <c r="AW29" s="481"/>
      <c r="AX29" s="482"/>
      <c r="AY29" s="611"/>
      <c r="AZ29" s="612"/>
      <c r="BA29" s="612"/>
      <c r="BB29" s="613"/>
      <c r="BC29" s="463" t="s">
        <v>183</v>
      </c>
      <c r="BD29" s="464"/>
      <c r="BE29" s="464"/>
      <c r="BF29" s="464"/>
      <c r="BG29" s="464"/>
      <c r="BH29" s="464"/>
      <c r="BI29" s="464"/>
      <c r="BJ29" s="464"/>
      <c r="BK29" s="464"/>
      <c r="BL29" s="464"/>
      <c r="BM29" s="465"/>
      <c r="BN29" s="429">
        <v>614970</v>
      </c>
      <c r="BO29" s="430"/>
      <c r="BP29" s="430"/>
      <c r="BQ29" s="430"/>
      <c r="BR29" s="430"/>
      <c r="BS29" s="430"/>
      <c r="BT29" s="430"/>
      <c r="BU29" s="431"/>
      <c r="BV29" s="429">
        <v>614964</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184</v>
      </c>
      <c r="X30" s="590"/>
      <c r="Y30" s="590"/>
      <c r="Z30" s="590"/>
      <c r="AA30" s="590"/>
      <c r="AB30" s="590"/>
      <c r="AC30" s="590"/>
      <c r="AD30" s="590"/>
      <c r="AE30" s="590"/>
      <c r="AF30" s="590"/>
      <c r="AG30" s="591"/>
      <c r="AH30" s="548">
        <v>100</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1531821</v>
      </c>
      <c r="BO30" s="606"/>
      <c r="BP30" s="606"/>
      <c r="BQ30" s="606"/>
      <c r="BR30" s="606"/>
      <c r="BS30" s="606"/>
      <c r="BT30" s="606"/>
      <c r="BU30" s="607"/>
      <c r="BV30" s="605">
        <v>1626091</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185</v>
      </c>
      <c r="D32" s="214"/>
      <c r="E32" s="214"/>
      <c r="F32" s="211"/>
      <c r="G32" s="211"/>
      <c r="H32" s="211"/>
      <c r="I32" s="211"/>
      <c r="J32" s="211"/>
      <c r="K32" s="211"/>
      <c r="L32" s="211"/>
      <c r="M32" s="211"/>
      <c r="N32" s="211"/>
      <c r="O32" s="211"/>
      <c r="P32" s="211"/>
      <c r="Q32" s="211"/>
      <c r="R32" s="211"/>
      <c r="S32" s="211"/>
      <c r="T32" s="211"/>
      <c r="U32" s="211" t="s">
        <v>186</v>
      </c>
      <c r="V32" s="211"/>
      <c r="W32" s="211"/>
      <c r="X32" s="211"/>
      <c r="Y32" s="211"/>
      <c r="Z32" s="211"/>
      <c r="AA32" s="211"/>
      <c r="AB32" s="211"/>
      <c r="AC32" s="211"/>
      <c r="AD32" s="211"/>
      <c r="AE32" s="211"/>
      <c r="AF32" s="211"/>
      <c r="AG32" s="211"/>
      <c r="AH32" s="211"/>
      <c r="AI32" s="211"/>
      <c r="AJ32" s="211"/>
      <c r="AK32" s="211"/>
      <c r="AL32" s="211"/>
      <c r="AM32" s="215" t="s">
        <v>187</v>
      </c>
      <c r="AN32" s="211"/>
      <c r="AO32" s="211"/>
      <c r="AP32" s="211"/>
      <c r="AQ32" s="211"/>
      <c r="AR32" s="211"/>
      <c r="AS32" s="215"/>
      <c r="AT32" s="215"/>
      <c r="AU32" s="215"/>
      <c r="AV32" s="215"/>
      <c r="AW32" s="215"/>
      <c r="AX32" s="215"/>
      <c r="AY32" s="215"/>
      <c r="AZ32" s="215"/>
      <c r="BA32" s="215"/>
      <c r="BB32" s="211"/>
      <c r="BC32" s="215"/>
      <c r="BD32" s="211"/>
      <c r="BE32" s="215" t="s">
        <v>188</v>
      </c>
      <c r="BF32" s="211"/>
      <c r="BG32" s="211"/>
      <c r="BH32" s="211"/>
      <c r="BI32" s="211"/>
      <c r="BJ32" s="215"/>
      <c r="BK32" s="215"/>
      <c r="BL32" s="215"/>
      <c r="BM32" s="215"/>
      <c r="BN32" s="215"/>
      <c r="BO32" s="215"/>
      <c r="BP32" s="215"/>
      <c r="BQ32" s="215"/>
      <c r="BR32" s="211"/>
      <c r="BS32" s="211"/>
      <c r="BT32" s="211"/>
      <c r="BU32" s="211"/>
      <c r="BV32" s="211"/>
      <c r="BW32" s="211" t="s">
        <v>189</v>
      </c>
      <c r="BX32" s="211"/>
      <c r="BY32" s="211"/>
      <c r="BZ32" s="211"/>
      <c r="CA32" s="211"/>
      <c r="CB32" s="215"/>
      <c r="CC32" s="215"/>
      <c r="CD32" s="215"/>
      <c r="CE32" s="215"/>
      <c r="CF32" s="215"/>
      <c r="CG32" s="215"/>
      <c r="CH32" s="215"/>
      <c r="CI32" s="215"/>
      <c r="CJ32" s="215"/>
      <c r="CK32" s="215"/>
      <c r="CL32" s="215"/>
      <c r="CM32" s="215"/>
      <c r="CN32" s="215"/>
      <c r="CO32" s="215" t="s">
        <v>190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3" t="s">
        <v>191</v>
      </c>
      <c r="D33" s="453"/>
      <c r="E33" s="418" t="s">
        <v>192</v>
      </c>
      <c r="F33" s="418"/>
      <c r="G33" s="418"/>
      <c r="H33" s="418"/>
      <c r="I33" s="418"/>
      <c r="J33" s="418"/>
      <c r="K33" s="418"/>
      <c r="L33" s="418"/>
      <c r="M33" s="418"/>
      <c r="N33" s="418"/>
      <c r="O33" s="418"/>
      <c r="P33" s="418"/>
      <c r="Q33" s="418"/>
      <c r="R33" s="418"/>
      <c r="S33" s="418"/>
      <c r="T33" s="216"/>
      <c r="U33" s="453" t="s">
        <v>193</v>
      </c>
      <c r="V33" s="453"/>
      <c r="W33" s="418" t="s">
        <v>194</v>
      </c>
      <c r="X33" s="418"/>
      <c r="Y33" s="418"/>
      <c r="Z33" s="418"/>
      <c r="AA33" s="418"/>
      <c r="AB33" s="418"/>
      <c r="AC33" s="418"/>
      <c r="AD33" s="418"/>
      <c r="AE33" s="418"/>
      <c r="AF33" s="418"/>
      <c r="AG33" s="418"/>
      <c r="AH33" s="418"/>
      <c r="AI33" s="418"/>
      <c r="AJ33" s="418"/>
      <c r="AK33" s="418"/>
      <c r="AL33" s="216"/>
      <c r="AM33" s="453" t="s">
        <v>191</v>
      </c>
      <c r="AN33" s="453"/>
      <c r="AO33" s="418" t="s">
        <v>192</v>
      </c>
      <c r="AP33" s="418"/>
      <c r="AQ33" s="418"/>
      <c r="AR33" s="418"/>
      <c r="AS33" s="418"/>
      <c r="AT33" s="418"/>
      <c r="AU33" s="418"/>
      <c r="AV33" s="418"/>
      <c r="AW33" s="418"/>
      <c r="AX33" s="418"/>
      <c r="AY33" s="418"/>
      <c r="AZ33" s="418"/>
      <c r="BA33" s="418"/>
      <c r="BB33" s="418"/>
      <c r="BC33" s="418"/>
      <c r="BD33" s="217"/>
      <c r="BE33" s="418" t="s">
        <v>195</v>
      </c>
      <c r="BF33" s="418"/>
      <c r="BG33" s="418" t="s">
        <v>196</v>
      </c>
      <c r="BH33" s="418"/>
      <c r="BI33" s="418"/>
      <c r="BJ33" s="418"/>
      <c r="BK33" s="418"/>
      <c r="BL33" s="418"/>
      <c r="BM33" s="418"/>
      <c r="BN33" s="418"/>
      <c r="BO33" s="418"/>
      <c r="BP33" s="418"/>
      <c r="BQ33" s="418"/>
      <c r="BR33" s="418"/>
      <c r="BS33" s="418"/>
      <c r="BT33" s="418"/>
      <c r="BU33" s="418"/>
      <c r="BV33" s="217"/>
      <c r="BW33" s="453" t="s">
        <v>195</v>
      </c>
      <c r="BX33" s="453"/>
      <c r="BY33" s="418" t="s">
        <v>197</v>
      </c>
      <c r="BZ33" s="418"/>
      <c r="CA33" s="418"/>
      <c r="CB33" s="418"/>
      <c r="CC33" s="418"/>
      <c r="CD33" s="418"/>
      <c r="CE33" s="418"/>
      <c r="CF33" s="418"/>
      <c r="CG33" s="418"/>
      <c r="CH33" s="418"/>
      <c r="CI33" s="418"/>
      <c r="CJ33" s="418"/>
      <c r="CK33" s="418"/>
      <c r="CL33" s="418"/>
      <c r="CM33" s="418"/>
      <c r="CN33" s="216"/>
      <c r="CO33" s="453" t="s">
        <v>191</v>
      </c>
      <c r="CP33" s="453"/>
      <c r="CQ33" s="418" t="s">
        <v>198</v>
      </c>
      <c r="CR33" s="418"/>
      <c r="CS33" s="418"/>
      <c r="CT33" s="418"/>
      <c r="CU33" s="418"/>
      <c r="CV33" s="418"/>
      <c r="CW33" s="418"/>
      <c r="CX33" s="418"/>
      <c r="CY33" s="418"/>
      <c r="CZ33" s="418"/>
      <c r="DA33" s="418"/>
      <c r="DB33" s="418"/>
      <c r="DC33" s="418"/>
      <c r="DD33" s="418"/>
      <c r="DE33" s="418"/>
      <c r="DF33" s="216"/>
      <c r="DG33" s="617" t="s">
        <v>199</v>
      </c>
      <c r="DH33" s="617"/>
      <c r="DI33" s="218"/>
      <c r="DJ33" s="186"/>
      <c r="DK33" s="186"/>
      <c r="DL33" s="186"/>
      <c r="DM33" s="186"/>
      <c r="DN33" s="186"/>
      <c r="DO33" s="186"/>
    </row>
    <row r="34" spans="1:119" ht="32.25" customHeight="1">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4</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7</v>
      </c>
      <c r="AN34" s="618"/>
      <c r="AO34" s="619" t="str">
        <f>IF('各会計、関係団体の財政状況及び健全化判断比率'!B31="","",'各会計、関係団体の財政状況及び健全化判断比率'!B31)</f>
        <v>天童市民病院事業会計</v>
      </c>
      <c r="AP34" s="619"/>
      <c r="AQ34" s="619"/>
      <c r="AR34" s="619"/>
      <c r="AS34" s="619"/>
      <c r="AT34" s="619"/>
      <c r="AU34" s="619"/>
      <c r="AV34" s="619"/>
      <c r="AW34" s="619"/>
      <c r="AX34" s="619"/>
      <c r="AY34" s="619"/>
      <c r="AZ34" s="619"/>
      <c r="BA34" s="619"/>
      <c r="BB34" s="619"/>
      <c r="BC34" s="619"/>
      <c r="BD34" s="214"/>
      <c r="BE34" s="618">
        <f>IF(BG34="","",MAX(C34:D43,U34:V43,AM34:AN43)+1)</f>
        <v>10</v>
      </c>
      <c r="BF34" s="618"/>
      <c r="BG34" s="619" t="str">
        <f>IF('各会計、関係団体の財政状況及び健全化判断比率'!B34="","",'各会計、関係団体の財政状況及び健全化判断比率'!B34)</f>
        <v>工業団地整備事業特別会計</v>
      </c>
      <c r="BH34" s="619"/>
      <c r="BI34" s="619"/>
      <c r="BJ34" s="619"/>
      <c r="BK34" s="619"/>
      <c r="BL34" s="619"/>
      <c r="BM34" s="619"/>
      <c r="BN34" s="619"/>
      <c r="BO34" s="619"/>
      <c r="BP34" s="619"/>
      <c r="BQ34" s="619"/>
      <c r="BR34" s="619"/>
      <c r="BS34" s="619"/>
      <c r="BT34" s="619"/>
      <c r="BU34" s="619"/>
      <c r="BV34" s="214"/>
      <c r="BW34" s="618">
        <f>IF(BY34="","",MAX(C34:D43,U34:V43,AM34:AN43,BE34:BF43)+1)</f>
        <v>11</v>
      </c>
      <c r="BX34" s="618"/>
      <c r="BY34" s="619" t="str">
        <f>IF('各会計、関係団体の財政状況及び健全化判断比率'!B68="","",'各会計、関係団体の財政状況及び健全化判断比率'!B68)</f>
        <v>東根市外二市一町共立衛生処理組合</v>
      </c>
      <c r="BZ34" s="619"/>
      <c r="CA34" s="619"/>
      <c r="CB34" s="619"/>
      <c r="CC34" s="619"/>
      <c r="CD34" s="619"/>
      <c r="CE34" s="619"/>
      <c r="CF34" s="619"/>
      <c r="CG34" s="619"/>
      <c r="CH34" s="619"/>
      <c r="CI34" s="619"/>
      <c r="CJ34" s="619"/>
      <c r="CK34" s="619"/>
      <c r="CL34" s="619"/>
      <c r="CM34" s="619"/>
      <c r="CN34" s="214"/>
      <c r="CO34" s="618">
        <f>IF(CQ34="","",MAX(C34:D43,U34:V43,AM34:AN43,BE34:BF43,BW34:BX43)+1)</f>
        <v>16</v>
      </c>
      <c r="CP34" s="618"/>
      <c r="CQ34" s="619" t="str">
        <f>IF('各会計、関係団体の財政状況及び健全化判断比率'!BS7="","",'各会計、関係団体の財政状況及び健全化判断比率'!BS7)</f>
        <v>スポーツクラブ天童</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v>
      </c>
      <c r="DH34" s="620"/>
      <c r="DI34" s="218"/>
      <c r="DJ34" s="186"/>
      <c r="DK34" s="186"/>
      <c r="DL34" s="186"/>
      <c r="DM34" s="186"/>
      <c r="DN34" s="186"/>
      <c r="DO34" s="186"/>
    </row>
    <row r="35" spans="1:119" ht="32.25" customHeight="1">
      <c r="A35" s="187"/>
      <c r="B35" s="213"/>
      <c r="C35" s="618">
        <f>IF(E35="","",C34+1)</f>
        <v>2</v>
      </c>
      <c r="D35" s="618"/>
      <c r="E35" s="619" t="str">
        <f>IF('各会計、関係団体の財政状況及び健全化判断比率'!B8="","",'各会計、関係団体の財政状況及び健全化判断比率'!B8)</f>
        <v>用地買収特別会計</v>
      </c>
      <c r="F35" s="619"/>
      <c r="G35" s="619"/>
      <c r="H35" s="619"/>
      <c r="I35" s="619"/>
      <c r="J35" s="619"/>
      <c r="K35" s="619"/>
      <c r="L35" s="619"/>
      <c r="M35" s="619"/>
      <c r="N35" s="619"/>
      <c r="O35" s="619"/>
      <c r="P35" s="619"/>
      <c r="Q35" s="619"/>
      <c r="R35" s="619"/>
      <c r="S35" s="619"/>
      <c r="T35" s="214"/>
      <c r="U35" s="618">
        <f>IF(W35="","",U34+1)</f>
        <v>5</v>
      </c>
      <c r="V35" s="618"/>
      <c r="W35" s="619" t="str">
        <f>IF('各会計、関係団体の財政状況及び健全化判断比率'!B29="","",'各会計、関係団体の財政状況及び健全化判断比率'!B29)</f>
        <v>介護保険特別会計</v>
      </c>
      <c r="X35" s="619"/>
      <c r="Y35" s="619"/>
      <c r="Z35" s="619"/>
      <c r="AA35" s="619"/>
      <c r="AB35" s="619"/>
      <c r="AC35" s="619"/>
      <c r="AD35" s="619"/>
      <c r="AE35" s="619"/>
      <c r="AF35" s="619"/>
      <c r="AG35" s="619"/>
      <c r="AH35" s="619"/>
      <c r="AI35" s="619"/>
      <c r="AJ35" s="619"/>
      <c r="AK35" s="619"/>
      <c r="AL35" s="214"/>
      <c r="AM35" s="618">
        <f t="shared" ref="AM35:AM43" si="0">IF(AO35="","",AM34+1)</f>
        <v>8</v>
      </c>
      <c r="AN35" s="618"/>
      <c r="AO35" s="619" t="str">
        <f>IF('各会計、関係団体の財政状況及び健全化判断比率'!B32="","",'各会計、関係団体の財政状況及び健全化判断比率'!B32)</f>
        <v>天童市水道事業会計</v>
      </c>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12</v>
      </c>
      <c r="BX35" s="618"/>
      <c r="BY35" s="619" t="str">
        <f>IF('各会計、関係団体の財政状況及び健全化判断比率'!B69="","",'各会計、関係団体の財政状況及び健全化判断比率'!B69)</f>
        <v>山形県消防補償等組合</v>
      </c>
      <c r="BZ35" s="619"/>
      <c r="CA35" s="619"/>
      <c r="CB35" s="619"/>
      <c r="CC35" s="619"/>
      <c r="CD35" s="619"/>
      <c r="CE35" s="619"/>
      <c r="CF35" s="619"/>
      <c r="CG35" s="619"/>
      <c r="CH35" s="619"/>
      <c r="CI35" s="619"/>
      <c r="CJ35" s="619"/>
      <c r="CK35" s="619"/>
      <c r="CL35" s="619"/>
      <c r="CM35" s="619"/>
      <c r="CN35" s="214"/>
      <c r="CO35" s="618">
        <f t="shared" ref="CO35:CO43" si="3">IF(CQ35="","",CO34+1)</f>
        <v>17</v>
      </c>
      <c r="CP35" s="618"/>
      <c r="CQ35" s="619" t="str">
        <f>IF('各会計、関係団体の財政状況及び健全化判断比率'!BS8="","",'各会計、関係団体の財政状況及び健全化判断比率'!BS8)</f>
        <v>天童ターミナルビル</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c r="A36" s="187"/>
      <c r="B36" s="213"/>
      <c r="C36" s="618">
        <f>IF(E36="","",C35+1)</f>
        <v>3</v>
      </c>
      <c r="D36" s="618"/>
      <c r="E36" s="619" t="str">
        <f>IF('各会計、関係団体の財政状況及び健全化判断比率'!B9="","",'各会計、関係団体の財政状況及び健全化判断比率'!B9)</f>
        <v>市民墓地特別会計</v>
      </c>
      <c r="F36" s="619"/>
      <c r="G36" s="619"/>
      <c r="H36" s="619"/>
      <c r="I36" s="619"/>
      <c r="J36" s="619"/>
      <c r="K36" s="619"/>
      <c r="L36" s="619"/>
      <c r="M36" s="619"/>
      <c r="N36" s="619"/>
      <c r="O36" s="619"/>
      <c r="P36" s="619"/>
      <c r="Q36" s="619"/>
      <c r="R36" s="619"/>
      <c r="S36" s="619"/>
      <c r="T36" s="214"/>
      <c r="U36" s="618">
        <f t="shared" ref="U36:U43" si="4">IF(W36="","",U35+1)</f>
        <v>6</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f t="shared" si="0"/>
        <v>9</v>
      </c>
      <c r="AN36" s="618"/>
      <c r="AO36" s="619" t="str">
        <f>IF('各会計、関係団体の財政状況及び健全化判断比率'!B33="","",'各会計、関係団体の財政状況及び健全化判断比率'!B33)</f>
        <v>天童市公共下水道事業会計</v>
      </c>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13</v>
      </c>
      <c r="BX36" s="618"/>
      <c r="BY36" s="619" t="str">
        <f>IF('各会計、関係団体の財政状況及び健全化判断比率'!B70="","",'各会計、関係団体の財政状況及び健全化判断比率'!B70)</f>
        <v>山形県自治会館管理組合</v>
      </c>
      <c r="BZ36" s="619"/>
      <c r="CA36" s="619"/>
      <c r="CB36" s="619"/>
      <c r="CC36" s="619"/>
      <c r="CD36" s="619"/>
      <c r="CE36" s="619"/>
      <c r="CF36" s="619"/>
      <c r="CG36" s="619"/>
      <c r="CH36" s="619"/>
      <c r="CI36" s="619"/>
      <c r="CJ36" s="619"/>
      <c r="CK36" s="619"/>
      <c r="CL36" s="619"/>
      <c r="CM36" s="619"/>
      <c r="CN36" s="214"/>
      <c r="CO36" s="618">
        <f t="shared" si="3"/>
        <v>18</v>
      </c>
      <c r="CP36" s="618"/>
      <c r="CQ36" s="619" t="str">
        <f>IF('各会計、関係団体の財政状況及び健全化判断比率'!BS9="","",'各会計、関係団体の財政状況及び健全化判断比率'!BS9)</f>
        <v>天童文化・スポーツ事業団</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14</v>
      </c>
      <c r="BX37" s="618"/>
      <c r="BY37" s="619" t="str">
        <f>IF('各会計、関係団体の財政状況及び健全化判断比率'!B71="","",'各会計、関係団体の財政状況及び健全化判断比率'!B71)</f>
        <v>山形県後期高齢者医療広域連合（普通会計分）</v>
      </c>
      <c r="BZ37" s="619"/>
      <c r="CA37" s="619"/>
      <c r="CB37" s="619"/>
      <c r="CC37" s="619"/>
      <c r="CD37" s="619"/>
      <c r="CE37" s="619"/>
      <c r="CF37" s="619"/>
      <c r="CG37" s="619"/>
      <c r="CH37" s="619"/>
      <c r="CI37" s="619"/>
      <c r="CJ37" s="619"/>
      <c r="CK37" s="619"/>
      <c r="CL37" s="619"/>
      <c r="CM37" s="619"/>
      <c r="CN37" s="214"/>
      <c r="CO37" s="618">
        <f t="shared" si="3"/>
        <v>19</v>
      </c>
      <c r="CP37" s="618"/>
      <c r="CQ37" s="619" t="str">
        <f>IF('各会計、関係団体の財政状況及び健全化判断比率'!BS10="","",'各会計、関係団体の財政状況及び健全化判断比率'!BS10)</f>
        <v>天童市土地開発公社</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15</v>
      </c>
      <c r="BX38" s="618"/>
      <c r="BY38" s="619" t="str">
        <f>IF('各会計、関係団体の財政状況及び健全化判断比率'!B72="","",'各会計、関係団体の財政状況及び健全化判断比率'!B72)</f>
        <v>山形県後期高齢者医療広域連合（事業会計分）</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t="str">
        <f t="shared" si="2"/>
        <v/>
      </c>
      <c r="BX39" s="618"/>
      <c r="BY39" s="619" t="str">
        <f>IF('各会計、関係団体の財政状況及び健全化判断比率'!B73="","",'各会計、関係団体の財政状況及び健全化判断比率'!B73)</f>
        <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204</v>
      </c>
    </row>
    <row r="50" spans="5:5">
      <c r="E50" s="188" t="s">
        <v>205</v>
      </c>
    </row>
    <row r="51" spans="5:5">
      <c r="E51" s="188" t="s">
        <v>206</v>
      </c>
    </row>
    <row r="52" spans="5:5">
      <c r="E52" s="188" t="s">
        <v>207</v>
      </c>
    </row>
    <row r="53" spans="5:5"/>
    <row r="54" spans="5:5"/>
    <row r="55" spans="5:5"/>
    <row r="56" spans="5:5"/>
  </sheetData>
  <sheetProtection algorithmName="SHA-512" hashValue="U3WPByhtRkILtpRHvdw4PUc5rlfSfuB22lvj+5O9tNKLnRNfA8wKtCSr9GffV1YXWF0XbhomZ4I9ZVLJbdFHGg==" saltValue="G/rdc4lm5e5aiQxDBBiX+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c r="A34" s="22"/>
      <c r="B34" s="31"/>
      <c r="C34" s="1210" t="s">
        <v>571</v>
      </c>
      <c r="D34" s="1210"/>
      <c r="E34" s="1211"/>
      <c r="F34" s="32">
        <v>10.55</v>
      </c>
      <c r="G34" s="33">
        <v>11.13</v>
      </c>
      <c r="H34" s="33">
        <v>11.36</v>
      </c>
      <c r="I34" s="33">
        <v>10.72</v>
      </c>
      <c r="J34" s="34">
        <v>12.56</v>
      </c>
      <c r="K34" s="22"/>
      <c r="L34" s="22"/>
      <c r="M34" s="22"/>
      <c r="N34" s="22"/>
      <c r="O34" s="22"/>
      <c r="P34" s="22"/>
    </row>
    <row r="35" spans="1:16" ht="39" customHeight="1">
      <c r="A35" s="22"/>
      <c r="B35" s="35"/>
      <c r="C35" s="1204" t="s">
        <v>572</v>
      </c>
      <c r="D35" s="1205"/>
      <c r="E35" s="1206"/>
      <c r="F35" s="36">
        <v>12.72</v>
      </c>
      <c r="G35" s="37">
        <v>12.72</v>
      </c>
      <c r="H35" s="37">
        <v>9.57</v>
      </c>
      <c r="I35" s="37">
        <v>10.39</v>
      </c>
      <c r="J35" s="38">
        <v>10.09</v>
      </c>
      <c r="K35" s="22"/>
      <c r="L35" s="22"/>
      <c r="M35" s="22"/>
      <c r="N35" s="22"/>
      <c r="O35" s="22"/>
      <c r="P35" s="22"/>
    </row>
    <row r="36" spans="1:16" ht="39" customHeight="1">
      <c r="A36" s="22"/>
      <c r="B36" s="35"/>
      <c r="C36" s="1204" t="s">
        <v>573</v>
      </c>
      <c r="D36" s="1205"/>
      <c r="E36" s="1206"/>
      <c r="F36" s="36">
        <v>2.5099999999999998</v>
      </c>
      <c r="G36" s="37">
        <v>3.71</v>
      </c>
      <c r="H36" s="37">
        <v>6</v>
      </c>
      <c r="I36" s="37">
        <v>6.44</v>
      </c>
      <c r="J36" s="38">
        <v>5.95</v>
      </c>
      <c r="K36" s="22"/>
      <c r="L36" s="22"/>
      <c r="M36" s="22"/>
      <c r="N36" s="22"/>
      <c r="O36" s="22"/>
      <c r="P36" s="22"/>
    </row>
    <row r="37" spans="1:16" ht="39" customHeight="1">
      <c r="A37" s="22"/>
      <c r="B37" s="35"/>
      <c r="C37" s="1204" t="s">
        <v>574</v>
      </c>
      <c r="D37" s="1205"/>
      <c r="E37" s="1206"/>
      <c r="F37" s="36">
        <v>2.15</v>
      </c>
      <c r="G37" s="37">
        <v>2.23</v>
      </c>
      <c r="H37" s="37">
        <v>2.0099999999999998</v>
      </c>
      <c r="I37" s="37">
        <v>2.0299999999999998</v>
      </c>
      <c r="J37" s="38">
        <v>2.85</v>
      </c>
      <c r="K37" s="22"/>
      <c r="L37" s="22"/>
      <c r="M37" s="22"/>
      <c r="N37" s="22"/>
      <c r="O37" s="22"/>
      <c r="P37" s="22"/>
    </row>
    <row r="38" spans="1:16" ht="39" customHeight="1">
      <c r="A38" s="22"/>
      <c r="B38" s="35"/>
      <c r="C38" s="1204" t="s">
        <v>575</v>
      </c>
      <c r="D38" s="1205"/>
      <c r="E38" s="1206"/>
      <c r="F38" s="36">
        <v>1.67</v>
      </c>
      <c r="G38" s="37">
        <v>2.2599999999999998</v>
      </c>
      <c r="H38" s="37">
        <v>1.54</v>
      </c>
      <c r="I38" s="37">
        <v>1.59</v>
      </c>
      <c r="J38" s="38">
        <v>2.09</v>
      </c>
      <c r="K38" s="22"/>
      <c r="L38" s="22"/>
      <c r="M38" s="22"/>
      <c r="N38" s="22"/>
      <c r="O38" s="22"/>
      <c r="P38" s="22"/>
    </row>
    <row r="39" spans="1:16" ht="39" customHeight="1">
      <c r="A39" s="22"/>
      <c r="B39" s="35"/>
      <c r="C39" s="1204" t="s">
        <v>576</v>
      </c>
      <c r="D39" s="1205"/>
      <c r="E39" s="1206"/>
      <c r="F39" s="36">
        <v>1.21</v>
      </c>
      <c r="G39" s="37">
        <v>2.02</v>
      </c>
      <c r="H39" s="37">
        <v>4.2</v>
      </c>
      <c r="I39" s="37">
        <v>1.02</v>
      </c>
      <c r="J39" s="38">
        <v>1.2</v>
      </c>
      <c r="K39" s="22"/>
      <c r="L39" s="22"/>
      <c r="M39" s="22"/>
      <c r="N39" s="22"/>
      <c r="O39" s="22"/>
      <c r="P39" s="22"/>
    </row>
    <row r="40" spans="1:16" ht="39" customHeight="1">
      <c r="A40" s="22"/>
      <c r="B40" s="35"/>
      <c r="C40" s="1204" t="s">
        <v>577</v>
      </c>
      <c r="D40" s="1205"/>
      <c r="E40" s="1206"/>
      <c r="F40" s="36">
        <v>0.12</v>
      </c>
      <c r="G40" s="37">
        <v>0.2</v>
      </c>
      <c r="H40" s="37">
        <v>0.14000000000000001</v>
      </c>
      <c r="I40" s="37">
        <v>0.13</v>
      </c>
      <c r="J40" s="38">
        <v>0.14000000000000001</v>
      </c>
      <c r="K40" s="22"/>
      <c r="L40" s="22"/>
      <c r="M40" s="22"/>
      <c r="N40" s="22"/>
      <c r="O40" s="22"/>
      <c r="P40" s="22"/>
    </row>
    <row r="41" spans="1:16" ht="39" customHeight="1">
      <c r="A41" s="22"/>
      <c r="B41" s="35"/>
      <c r="C41" s="1204" t="s">
        <v>578</v>
      </c>
      <c r="D41" s="1205"/>
      <c r="E41" s="1206"/>
      <c r="F41" s="36">
        <v>0.03</v>
      </c>
      <c r="G41" s="37">
        <v>0.03</v>
      </c>
      <c r="H41" s="37">
        <v>0.03</v>
      </c>
      <c r="I41" s="37">
        <v>0.04</v>
      </c>
      <c r="J41" s="38">
        <v>0.04</v>
      </c>
      <c r="K41" s="22"/>
      <c r="L41" s="22"/>
      <c r="M41" s="22"/>
      <c r="N41" s="22"/>
      <c r="O41" s="22"/>
      <c r="P41" s="22"/>
    </row>
    <row r="42" spans="1:16" ht="39" customHeight="1">
      <c r="A42" s="22"/>
      <c r="B42" s="39"/>
      <c r="C42" s="1204" t="s">
        <v>579</v>
      </c>
      <c r="D42" s="1205"/>
      <c r="E42" s="1206"/>
      <c r="F42" s="36" t="s">
        <v>523</v>
      </c>
      <c r="G42" s="37" t="s">
        <v>523</v>
      </c>
      <c r="H42" s="37" t="s">
        <v>523</v>
      </c>
      <c r="I42" s="37" t="s">
        <v>523</v>
      </c>
      <c r="J42" s="38" t="s">
        <v>523</v>
      </c>
      <c r="K42" s="22"/>
      <c r="L42" s="22"/>
      <c r="M42" s="22"/>
      <c r="N42" s="22"/>
      <c r="O42" s="22"/>
      <c r="P42" s="22"/>
    </row>
    <row r="43" spans="1:16" ht="39" customHeight="1" thickBot="1">
      <c r="A43" s="22"/>
      <c r="B43" s="40"/>
      <c r="C43" s="1207" t="s">
        <v>580</v>
      </c>
      <c r="D43" s="1208"/>
      <c r="E43" s="1209"/>
      <c r="F43" s="41">
        <v>0.02</v>
      </c>
      <c r="G43" s="42">
        <v>0.39</v>
      </c>
      <c r="H43" s="42">
        <v>0.59</v>
      </c>
      <c r="I43" s="42">
        <v>0.01</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BlnwwckgQUGnBtd0wRVd8k6vZM46JcV8XzDvG/6UCo973PhADiAl/wguexUpwB1wAZFl14kAzyMocOA/AqlB1w==" saltValue="nJAoIQ9pqzaKzTnMsW1uc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c r="A45" s="48"/>
      <c r="B45" s="1212" t="s">
        <v>11</v>
      </c>
      <c r="C45" s="1213"/>
      <c r="D45" s="58"/>
      <c r="E45" s="1218" t="s">
        <v>12</v>
      </c>
      <c r="F45" s="1218"/>
      <c r="G45" s="1218"/>
      <c r="H45" s="1218"/>
      <c r="I45" s="1218"/>
      <c r="J45" s="1219"/>
      <c r="K45" s="59">
        <v>2043</v>
      </c>
      <c r="L45" s="60">
        <v>2175</v>
      </c>
      <c r="M45" s="60">
        <v>2250</v>
      </c>
      <c r="N45" s="60">
        <v>2347</v>
      </c>
      <c r="O45" s="61">
        <v>2217</v>
      </c>
      <c r="P45" s="48"/>
      <c r="Q45" s="48"/>
      <c r="R45" s="48"/>
      <c r="S45" s="48"/>
      <c r="T45" s="48"/>
      <c r="U45" s="48"/>
    </row>
    <row r="46" spans="1:21" ht="30.75" customHeight="1">
      <c r="A46" s="48"/>
      <c r="B46" s="1214"/>
      <c r="C46" s="1215"/>
      <c r="D46" s="62"/>
      <c r="E46" s="1220" t="s">
        <v>13</v>
      </c>
      <c r="F46" s="1220"/>
      <c r="G46" s="1220"/>
      <c r="H46" s="1220"/>
      <c r="I46" s="1220"/>
      <c r="J46" s="1221"/>
      <c r="K46" s="63" t="s">
        <v>523</v>
      </c>
      <c r="L46" s="64" t="s">
        <v>523</v>
      </c>
      <c r="M46" s="64" t="s">
        <v>523</v>
      </c>
      <c r="N46" s="64" t="s">
        <v>523</v>
      </c>
      <c r="O46" s="65" t="s">
        <v>523</v>
      </c>
      <c r="P46" s="48"/>
      <c r="Q46" s="48"/>
      <c r="R46" s="48"/>
      <c r="S46" s="48"/>
      <c r="T46" s="48"/>
      <c r="U46" s="48"/>
    </row>
    <row r="47" spans="1:21" ht="30.75" customHeight="1">
      <c r="A47" s="48"/>
      <c r="B47" s="1214"/>
      <c r="C47" s="1215"/>
      <c r="D47" s="62"/>
      <c r="E47" s="1220" t="s">
        <v>14</v>
      </c>
      <c r="F47" s="1220"/>
      <c r="G47" s="1220"/>
      <c r="H47" s="1220"/>
      <c r="I47" s="1220"/>
      <c r="J47" s="1221"/>
      <c r="K47" s="63" t="s">
        <v>523</v>
      </c>
      <c r="L47" s="64" t="s">
        <v>523</v>
      </c>
      <c r="M47" s="64" t="s">
        <v>523</v>
      </c>
      <c r="N47" s="64" t="s">
        <v>523</v>
      </c>
      <c r="O47" s="65" t="s">
        <v>523</v>
      </c>
      <c r="P47" s="48"/>
      <c r="Q47" s="48"/>
      <c r="R47" s="48"/>
      <c r="S47" s="48"/>
      <c r="T47" s="48"/>
      <c r="U47" s="48"/>
    </row>
    <row r="48" spans="1:21" ht="30.75" customHeight="1">
      <c r="A48" s="48"/>
      <c r="B48" s="1214"/>
      <c r="C48" s="1215"/>
      <c r="D48" s="62"/>
      <c r="E48" s="1220" t="s">
        <v>15</v>
      </c>
      <c r="F48" s="1220"/>
      <c r="G48" s="1220"/>
      <c r="H48" s="1220"/>
      <c r="I48" s="1220"/>
      <c r="J48" s="1221"/>
      <c r="K48" s="63">
        <v>566</v>
      </c>
      <c r="L48" s="64">
        <v>587</v>
      </c>
      <c r="M48" s="64">
        <v>610</v>
      </c>
      <c r="N48" s="64">
        <v>400</v>
      </c>
      <c r="O48" s="65">
        <v>358</v>
      </c>
      <c r="P48" s="48"/>
      <c r="Q48" s="48"/>
      <c r="R48" s="48"/>
      <c r="S48" s="48"/>
      <c r="T48" s="48"/>
      <c r="U48" s="48"/>
    </row>
    <row r="49" spans="1:21" ht="30.75" customHeight="1">
      <c r="A49" s="48"/>
      <c r="B49" s="1214"/>
      <c r="C49" s="1215"/>
      <c r="D49" s="62"/>
      <c r="E49" s="1220" t="s">
        <v>16</v>
      </c>
      <c r="F49" s="1220"/>
      <c r="G49" s="1220"/>
      <c r="H49" s="1220"/>
      <c r="I49" s="1220"/>
      <c r="J49" s="1221"/>
      <c r="K49" s="63">
        <v>59</v>
      </c>
      <c r="L49" s="64">
        <v>66</v>
      </c>
      <c r="M49" s="64">
        <v>54</v>
      </c>
      <c r="N49" s="64">
        <v>59</v>
      </c>
      <c r="O49" s="65">
        <v>54</v>
      </c>
      <c r="P49" s="48"/>
      <c r="Q49" s="48"/>
      <c r="R49" s="48"/>
      <c r="S49" s="48"/>
      <c r="T49" s="48"/>
      <c r="U49" s="48"/>
    </row>
    <row r="50" spans="1:21" ht="30.75" customHeight="1">
      <c r="A50" s="48"/>
      <c r="B50" s="1214"/>
      <c r="C50" s="1215"/>
      <c r="D50" s="62"/>
      <c r="E50" s="1220" t="s">
        <v>17</v>
      </c>
      <c r="F50" s="1220"/>
      <c r="G50" s="1220"/>
      <c r="H50" s="1220"/>
      <c r="I50" s="1220"/>
      <c r="J50" s="1221"/>
      <c r="K50" s="63">
        <v>40</v>
      </c>
      <c r="L50" s="64">
        <v>60</v>
      </c>
      <c r="M50" s="64">
        <v>55</v>
      </c>
      <c r="N50" s="64">
        <v>31</v>
      </c>
      <c r="O50" s="65">
        <v>31</v>
      </c>
      <c r="P50" s="48"/>
      <c r="Q50" s="48"/>
      <c r="R50" s="48"/>
      <c r="S50" s="48"/>
      <c r="T50" s="48"/>
      <c r="U50" s="48"/>
    </row>
    <row r="51" spans="1:21" ht="30.75" customHeight="1">
      <c r="A51" s="48"/>
      <c r="B51" s="1216"/>
      <c r="C51" s="1217"/>
      <c r="D51" s="66"/>
      <c r="E51" s="1220" t="s">
        <v>18</v>
      </c>
      <c r="F51" s="1220"/>
      <c r="G51" s="1220"/>
      <c r="H51" s="1220"/>
      <c r="I51" s="1220"/>
      <c r="J51" s="1221"/>
      <c r="K51" s="63" t="s">
        <v>523</v>
      </c>
      <c r="L51" s="64" t="s">
        <v>523</v>
      </c>
      <c r="M51" s="64" t="s">
        <v>523</v>
      </c>
      <c r="N51" s="64" t="s">
        <v>523</v>
      </c>
      <c r="O51" s="65" t="s">
        <v>523</v>
      </c>
      <c r="P51" s="48"/>
      <c r="Q51" s="48"/>
      <c r="R51" s="48"/>
      <c r="S51" s="48"/>
      <c r="T51" s="48"/>
      <c r="U51" s="48"/>
    </row>
    <row r="52" spans="1:21" ht="30.75" customHeight="1">
      <c r="A52" s="48"/>
      <c r="B52" s="1222" t="s">
        <v>19</v>
      </c>
      <c r="C52" s="1223"/>
      <c r="D52" s="66"/>
      <c r="E52" s="1220" t="s">
        <v>20</v>
      </c>
      <c r="F52" s="1220"/>
      <c r="G52" s="1220"/>
      <c r="H52" s="1220"/>
      <c r="I52" s="1220"/>
      <c r="J52" s="1221"/>
      <c r="K52" s="63">
        <v>2375</v>
      </c>
      <c r="L52" s="64">
        <v>2325</v>
      </c>
      <c r="M52" s="64">
        <v>2288</v>
      </c>
      <c r="N52" s="64">
        <v>2284</v>
      </c>
      <c r="O52" s="65">
        <v>2229</v>
      </c>
      <c r="P52" s="48"/>
      <c r="Q52" s="48"/>
      <c r="R52" s="48"/>
      <c r="S52" s="48"/>
      <c r="T52" s="48"/>
      <c r="U52" s="48"/>
    </row>
    <row r="53" spans="1:21" ht="30.75" customHeight="1" thickBot="1">
      <c r="A53" s="48"/>
      <c r="B53" s="1224" t="s">
        <v>21</v>
      </c>
      <c r="C53" s="1225"/>
      <c r="D53" s="67"/>
      <c r="E53" s="1226" t="s">
        <v>22</v>
      </c>
      <c r="F53" s="1226"/>
      <c r="G53" s="1226"/>
      <c r="H53" s="1226"/>
      <c r="I53" s="1226"/>
      <c r="J53" s="1227"/>
      <c r="K53" s="68">
        <v>333</v>
      </c>
      <c r="L53" s="69">
        <v>563</v>
      </c>
      <c r="M53" s="69">
        <v>681</v>
      </c>
      <c r="N53" s="69">
        <v>553</v>
      </c>
      <c r="O53" s="70">
        <v>431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c r="B57" s="1228" t="s">
        <v>25</v>
      </c>
      <c r="C57" s="1229"/>
      <c r="D57" s="1232" t="s">
        <v>26</v>
      </c>
      <c r="E57" s="1233"/>
      <c r="F57" s="1233"/>
      <c r="G57" s="1233"/>
      <c r="H57" s="1233"/>
      <c r="I57" s="1233"/>
      <c r="J57" s="1234"/>
      <c r="K57" s="83" t="s">
        <v>523</v>
      </c>
      <c r="L57" s="84" t="s">
        <v>523</v>
      </c>
      <c r="M57" s="84" t="s">
        <v>523</v>
      </c>
      <c r="N57" s="84" t="s">
        <v>523</v>
      </c>
      <c r="O57" s="85" t="s">
        <v>523</v>
      </c>
    </row>
    <row r="58" spans="1:21" ht="31.5" customHeight="1" thickBot="1">
      <c r="B58" s="1230"/>
      <c r="C58" s="1231"/>
      <c r="D58" s="1235" t="s">
        <v>27</v>
      </c>
      <c r="E58" s="1236"/>
      <c r="F58" s="1236"/>
      <c r="G58" s="1236"/>
      <c r="H58" s="1236"/>
      <c r="I58" s="1236"/>
      <c r="J58" s="1237"/>
      <c r="K58" s="86" t="s">
        <v>523</v>
      </c>
      <c r="L58" s="87" t="s">
        <v>523</v>
      </c>
      <c r="M58" s="87" t="s">
        <v>523</v>
      </c>
      <c r="N58" s="87" t="s">
        <v>523</v>
      </c>
      <c r="O58" s="88" t="s">
        <v>523</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aRVBF6hSTKZZI27dEmgCPfA3hHrF+5u2lINzpUpk9WeSyEss5FCTwvIAaaMr6IWAdBYBwcVQ1ITb6QuG128g==" saltValue="oGofX1vTWWQ7RXgnFN6UW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564</v>
      </c>
      <c r="J40" s="100" t="s">
        <v>565</v>
      </c>
      <c r="K40" s="100" t="s">
        <v>566</v>
      </c>
      <c r="L40" s="100" t="s">
        <v>567</v>
      </c>
      <c r="M40" s="101" t="s">
        <v>568</v>
      </c>
    </row>
    <row r="41" spans="2:13" ht="27.75" customHeight="1">
      <c r="B41" s="1238" t="s">
        <v>30</v>
      </c>
      <c r="C41" s="1239"/>
      <c r="D41" s="102"/>
      <c r="E41" s="1244" t="s">
        <v>31</v>
      </c>
      <c r="F41" s="1244"/>
      <c r="G41" s="1244"/>
      <c r="H41" s="1245"/>
      <c r="I41" s="103">
        <v>23713</v>
      </c>
      <c r="J41" s="104">
        <v>23891</v>
      </c>
      <c r="K41" s="104">
        <v>23518</v>
      </c>
      <c r="L41" s="104">
        <v>22622</v>
      </c>
      <c r="M41" s="105">
        <v>22403</v>
      </c>
    </row>
    <row r="42" spans="2:13" ht="27.75" customHeight="1">
      <c r="B42" s="1240"/>
      <c r="C42" s="1241"/>
      <c r="D42" s="106"/>
      <c r="E42" s="1246" t="s">
        <v>32</v>
      </c>
      <c r="F42" s="1246"/>
      <c r="G42" s="1246"/>
      <c r="H42" s="1247"/>
      <c r="I42" s="107">
        <v>749</v>
      </c>
      <c r="J42" s="108">
        <v>689</v>
      </c>
      <c r="K42" s="108">
        <v>625</v>
      </c>
      <c r="L42" s="108">
        <v>594</v>
      </c>
      <c r="M42" s="109">
        <v>564</v>
      </c>
    </row>
    <row r="43" spans="2:13" ht="27.75" customHeight="1">
      <c r="B43" s="1240"/>
      <c r="C43" s="1241"/>
      <c r="D43" s="106"/>
      <c r="E43" s="1246" t="s">
        <v>33</v>
      </c>
      <c r="F43" s="1246"/>
      <c r="G43" s="1246"/>
      <c r="H43" s="1247"/>
      <c r="I43" s="107">
        <v>7542</v>
      </c>
      <c r="J43" s="108">
        <v>7401</v>
      </c>
      <c r="K43" s="108">
        <v>7162</v>
      </c>
      <c r="L43" s="108">
        <v>6404</v>
      </c>
      <c r="M43" s="109">
        <v>5266</v>
      </c>
    </row>
    <row r="44" spans="2:13" ht="27.75" customHeight="1">
      <c r="B44" s="1240"/>
      <c r="C44" s="1241"/>
      <c r="D44" s="106"/>
      <c r="E44" s="1246" t="s">
        <v>34</v>
      </c>
      <c r="F44" s="1246"/>
      <c r="G44" s="1246"/>
      <c r="H44" s="1247"/>
      <c r="I44" s="107">
        <v>345</v>
      </c>
      <c r="J44" s="108">
        <v>286</v>
      </c>
      <c r="K44" s="108">
        <v>237</v>
      </c>
      <c r="L44" s="108">
        <v>287</v>
      </c>
      <c r="M44" s="109">
        <v>349</v>
      </c>
    </row>
    <row r="45" spans="2:13" ht="27.75" customHeight="1">
      <c r="B45" s="1240"/>
      <c r="C45" s="1241"/>
      <c r="D45" s="106"/>
      <c r="E45" s="1246" t="s">
        <v>35</v>
      </c>
      <c r="F45" s="1246"/>
      <c r="G45" s="1246"/>
      <c r="H45" s="1247"/>
      <c r="I45" s="107">
        <v>3742</v>
      </c>
      <c r="J45" s="108">
        <v>3650</v>
      </c>
      <c r="K45" s="108">
        <v>3449</v>
      </c>
      <c r="L45" s="108">
        <v>3278</v>
      </c>
      <c r="M45" s="109">
        <v>3240</v>
      </c>
    </row>
    <row r="46" spans="2:13" ht="27.75" customHeight="1">
      <c r="B46" s="1240"/>
      <c r="C46" s="1241"/>
      <c r="D46" s="110"/>
      <c r="E46" s="1246" t="s">
        <v>36</v>
      </c>
      <c r="F46" s="1246"/>
      <c r="G46" s="1246"/>
      <c r="H46" s="1247"/>
      <c r="I46" s="107">
        <v>38</v>
      </c>
      <c r="J46" s="108">
        <v>34</v>
      </c>
      <c r="K46" s="108">
        <v>30</v>
      </c>
      <c r="L46" s="108">
        <v>25</v>
      </c>
      <c r="M46" s="109">
        <v>20</v>
      </c>
    </row>
    <row r="47" spans="2:13" ht="27.75" customHeight="1">
      <c r="B47" s="1240"/>
      <c r="C47" s="1241"/>
      <c r="D47" s="111"/>
      <c r="E47" s="1248" t="s">
        <v>37</v>
      </c>
      <c r="F47" s="1249"/>
      <c r="G47" s="1249"/>
      <c r="H47" s="1250"/>
      <c r="I47" s="107" t="s">
        <v>523</v>
      </c>
      <c r="J47" s="108" t="s">
        <v>523</v>
      </c>
      <c r="K47" s="108" t="s">
        <v>523</v>
      </c>
      <c r="L47" s="108" t="s">
        <v>523</v>
      </c>
      <c r="M47" s="109" t="s">
        <v>523</v>
      </c>
    </row>
    <row r="48" spans="2:13" ht="27.75" customHeight="1">
      <c r="B48" s="1240"/>
      <c r="C48" s="1241"/>
      <c r="D48" s="106"/>
      <c r="E48" s="1246" t="s">
        <v>38</v>
      </c>
      <c r="F48" s="1246"/>
      <c r="G48" s="1246"/>
      <c r="H48" s="1247"/>
      <c r="I48" s="107" t="s">
        <v>523</v>
      </c>
      <c r="J48" s="108" t="s">
        <v>523</v>
      </c>
      <c r="K48" s="108" t="s">
        <v>523</v>
      </c>
      <c r="L48" s="108" t="s">
        <v>523</v>
      </c>
      <c r="M48" s="109" t="s">
        <v>523</v>
      </c>
    </row>
    <row r="49" spans="2:13" ht="27.75" customHeight="1">
      <c r="B49" s="1242"/>
      <c r="C49" s="1243"/>
      <c r="D49" s="106"/>
      <c r="E49" s="1246" t="s">
        <v>39</v>
      </c>
      <c r="F49" s="1246"/>
      <c r="G49" s="1246"/>
      <c r="H49" s="1247"/>
      <c r="I49" s="107" t="s">
        <v>523</v>
      </c>
      <c r="J49" s="108" t="s">
        <v>523</v>
      </c>
      <c r="K49" s="108" t="s">
        <v>523</v>
      </c>
      <c r="L49" s="108" t="s">
        <v>523</v>
      </c>
      <c r="M49" s="109" t="s">
        <v>523</v>
      </c>
    </row>
    <row r="50" spans="2:13" ht="27.75" customHeight="1">
      <c r="B50" s="1251" t="s">
        <v>40</v>
      </c>
      <c r="C50" s="1252"/>
      <c r="D50" s="112"/>
      <c r="E50" s="1246" t="s">
        <v>41</v>
      </c>
      <c r="F50" s="1246"/>
      <c r="G50" s="1246"/>
      <c r="H50" s="1247"/>
      <c r="I50" s="107">
        <v>5742</v>
      </c>
      <c r="J50" s="108">
        <v>5970</v>
      </c>
      <c r="K50" s="108">
        <v>6494</v>
      </c>
      <c r="L50" s="108">
        <v>7348</v>
      </c>
      <c r="M50" s="109">
        <v>8140</v>
      </c>
    </row>
    <row r="51" spans="2:13" ht="27.75" customHeight="1">
      <c r="B51" s="1240"/>
      <c r="C51" s="1241"/>
      <c r="D51" s="106"/>
      <c r="E51" s="1246" t="s">
        <v>42</v>
      </c>
      <c r="F51" s="1246"/>
      <c r="G51" s="1246"/>
      <c r="H51" s="1247"/>
      <c r="I51" s="107">
        <v>2349</v>
      </c>
      <c r="J51" s="108">
        <v>2636</v>
      </c>
      <c r="K51" s="108">
        <v>2937</v>
      </c>
      <c r="L51" s="108">
        <v>2979</v>
      </c>
      <c r="M51" s="109">
        <v>2741</v>
      </c>
    </row>
    <row r="52" spans="2:13" ht="27.75" customHeight="1">
      <c r="B52" s="1242"/>
      <c r="C52" s="1243"/>
      <c r="D52" s="106"/>
      <c r="E52" s="1246" t="s">
        <v>43</v>
      </c>
      <c r="F52" s="1246"/>
      <c r="G52" s="1246"/>
      <c r="H52" s="1247"/>
      <c r="I52" s="107">
        <v>23490</v>
      </c>
      <c r="J52" s="108">
        <v>23403</v>
      </c>
      <c r="K52" s="108">
        <v>22867</v>
      </c>
      <c r="L52" s="108">
        <v>22201</v>
      </c>
      <c r="M52" s="109">
        <v>21449</v>
      </c>
    </row>
    <row r="53" spans="2:13" ht="27.75" customHeight="1" thickBot="1">
      <c r="B53" s="1253" t="s">
        <v>44</v>
      </c>
      <c r="C53" s="1254"/>
      <c r="D53" s="113"/>
      <c r="E53" s="1255" t="s">
        <v>45</v>
      </c>
      <c r="F53" s="1255"/>
      <c r="G53" s="1255"/>
      <c r="H53" s="1256"/>
      <c r="I53" s="114">
        <v>4548</v>
      </c>
      <c r="J53" s="115">
        <v>3941</v>
      </c>
      <c r="K53" s="115">
        <v>2722</v>
      </c>
      <c r="L53" s="115">
        <v>683</v>
      </c>
      <c r="M53" s="116">
        <v>-488</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D3i+reffTrqqqzSZqSgTMl5qgyM38sd7jKmQWHZO7CxkhDQ8OtGiGNINPdMphdgr+DDtfA6InDMHukcwueqQ8Q==" saltValue="QMvc4hpc+5AMr+mcwH7gp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zoomScale="85" zoomScaleNormal="8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566</v>
      </c>
      <c r="G54" s="125" t="s">
        <v>567</v>
      </c>
      <c r="H54" s="126" t="s">
        <v>568</v>
      </c>
    </row>
    <row r="55" spans="2:8" ht="52.5" customHeight="1">
      <c r="B55" s="127"/>
      <c r="C55" s="1265" t="s">
        <v>48</v>
      </c>
      <c r="D55" s="1265"/>
      <c r="E55" s="1266"/>
      <c r="F55" s="128">
        <v>4227</v>
      </c>
      <c r="G55" s="128">
        <v>3784</v>
      </c>
      <c r="H55" s="129">
        <v>4518</v>
      </c>
    </row>
    <row r="56" spans="2:8" ht="52.5" customHeight="1">
      <c r="B56" s="130"/>
      <c r="C56" s="1267" t="s">
        <v>49</v>
      </c>
      <c r="D56" s="1267"/>
      <c r="E56" s="1268"/>
      <c r="F56" s="131">
        <v>615</v>
      </c>
      <c r="G56" s="131">
        <v>615</v>
      </c>
      <c r="H56" s="132">
        <v>615</v>
      </c>
    </row>
    <row r="57" spans="2:8" ht="53.25" customHeight="1">
      <c r="B57" s="130"/>
      <c r="C57" s="1269" t="s">
        <v>50</v>
      </c>
      <c r="D57" s="1269"/>
      <c r="E57" s="1270"/>
      <c r="F57" s="133">
        <v>1032</v>
      </c>
      <c r="G57" s="133">
        <v>1626</v>
      </c>
      <c r="H57" s="134">
        <v>1532</v>
      </c>
    </row>
    <row r="58" spans="2:8" ht="45.75" customHeight="1">
      <c r="B58" s="135"/>
      <c r="C58" s="1257" t="s">
        <v>603</v>
      </c>
      <c r="D58" s="1258"/>
      <c r="E58" s="1259"/>
      <c r="F58" s="136">
        <v>665</v>
      </c>
      <c r="G58" s="136">
        <v>947</v>
      </c>
      <c r="H58" s="137">
        <v>747</v>
      </c>
    </row>
    <row r="59" spans="2:8" ht="45.75" customHeight="1">
      <c r="B59" s="135"/>
      <c r="C59" s="1257" t="s">
        <v>604</v>
      </c>
      <c r="D59" s="1258"/>
      <c r="E59" s="1259"/>
      <c r="F59" s="136">
        <v>100</v>
      </c>
      <c r="G59" s="136">
        <v>400</v>
      </c>
      <c r="H59" s="137">
        <v>500</v>
      </c>
    </row>
    <row r="60" spans="2:8" ht="45.75" customHeight="1">
      <c r="B60" s="135"/>
      <c r="C60" s="1257" t="s">
        <v>605</v>
      </c>
      <c r="D60" s="1258"/>
      <c r="E60" s="1259"/>
      <c r="F60" s="136">
        <v>85</v>
      </c>
      <c r="G60" s="136">
        <v>85</v>
      </c>
      <c r="H60" s="137">
        <v>113</v>
      </c>
    </row>
    <row r="61" spans="2:8" ht="45.75" customHeight="1">
      <c r="B61" s="135"/>
      <c r="C61" s="1257" t="s">
        <v>606</v>
      </c>
      <c r="D61" s="1258"/>
      <c r="E61" s="1259"/>
      <c r="F61" s="136">
        <v>29</v>
      </c>
      <c r="G61" s="136">
        <v>48</v>
      </c>
      <c r="H61" s="137">
        <v>63</v>
      </c>
    </row>
    <row r="62" spans="2:8" ht="45.75" customHeight="1" thickBot="1">
      <c r="B62" s="138"/>
      <c r="C62" s="1260" t="s">
        <v>607</v>
      </c>
      <c r="D62" s="1261"/>
      <c r="E62" s="1262"/>
      <c r="F62" s="139">
        <v>71</v>
      </c>
      <c r="G62" s="139">
        <v>66</v>
      </c>
      <c r="H62" s="140">
        <v>61</v>
      </c>
    </row>
    <row r="63" spans="2:8" ht="52.5" customHeight="1" thickBot="1">
      <c r="B63" s="141"/>
      <c r="C63" s="1263" t="s">
        <v>51</v>
      </c>
      <c r="D63" s="1263"/>
      <c r="E63" s="1264"/>
      <c r="F63" s="142">
        <v>5875</v>
      </c>
      <c r="G63" s="142">
        <v>6025</v>
      </c>
      <c r="H63" s="143">
        <v>6665</v>
      </c>
    </row>
    <row r="64" spans="2:8" ht="15" customHeight="1"/>
  </sheetData>
  <sheetProtection algorithmName="SHA-512" hashValue="ESqm/2FmzW4otHTroPUudmBG3CvWQUOHyu88BEj8dPRfopInieEg5XoTb8+VALM269nW0B91cJadGEACkA7rgQ==" saltValue="UNQPCJz5YaXvqK/rD+x4s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561</v>
      </c>
      <c r="G2" s="157"/>
      <c r="H2" s="158"/>
    </row>
    <row r="3" spans="1:8">
      <c r="A3" s="154" t="s">
        <v>554</v>
      </c>
      <c r="B3" s="159"/>
      <c r="C3" s="160"/>
      <c r="D3" s="161">
        <v>79717</v>
      </c>
      <c r="E3" s="162"/>
      <c r="F3" s="163">
        <v>92247</v>
      </c>
      <c r="G3" s="164"/>
      <c r="H3" s="165"/>
    </row>
    <row r="4" spans="1:8">
      <c r="A4" s="166"/>
      <c r="B4" s="167"/>
      <c r="C4" s="168"/>
      <c r="D4" s="169">
        <v>47341</v>
      </c>
      <c r="E4" s="170"/>
      <c r="F4" s="171">
        <v>37204</v>
      </c>
      <c r="G4" s="172"/>
      <c r="H4" s="173"/>
    </row>
    <row r="5" spans="1:8">
      <c r="A5" s="154" t="s">
        <v>556</v>
      </c>
      <c r="B5" s="159"/>
      <c r="C5" s="160"/>
      <c r="D5" s="161">
        <v>75233</v>
      </c>
      <c r="E5" s="162"/>
      <c r="F5" s="163">
        <v>67319</v>
      </c>
      <c r="G5" s="164"/>
      <c r="H5" s="165"/>
    </row>
    <row r="6" spans="1:8">
      <c r="A6" s="166"/>
      <c r="B6" s="167"/>
      <c r="C6" s="168"/>
      <c r="D6" s="169">
        <v>29447</v>
      </c>
      <c r="E6" s="170"/>
      <c r="F6" s="171">
        <v>38101</v>
      </c>
      <c r="G6" s="172"/>
      <c r="H6" s="173"/>
    </row>
    <row r="7" spans="1:8">
      <c r="A7" s="154" t="s">
        <v>557</v>
      </c>
      <c r="B7" s="159"/>
      <c r="C7" s="160"/>
      <c r="D7" s="161">
        <v>64218</v>
      </c>
      <c r="E7" s="162"/>
      <c r="F7" s="163">
        <v>70615</v>
      </c>
      <c r="G7" s="164"/>
      <c r="H7" s="165"/>
    </row>
    <row r="8" spans="1:8">
      <c r="A8" s="166"/>
      <c r="B8" s="167"/>
      <c r="C8" s="168"/>
      <c r="D8" s="169">
        <v>22935</v>
      </c>
      <c r="E8" s="170"/>
      <c r="F8" s="171">
        <v>37382</v>
      </c>
      <c r="G8" s="172"/>
      <c r="H8" s="173"/>
    </row>
    <row r="9" spans="1:8">
      <c r="A9" s="154" t="s">
        <v>558</v>
      </c>
      <c r="B9" s="159"/>
      <c r="C9" s="160"/>
      <c r="D9" s="161">
        <v>51426</v>
      </c>
      <c r="E9" s="162"/>
      <c r="F9" s="163">
        <v>69185</v>
      </c>
      <c r="G9" s="164"/>
      <c r="H9" s="165"/>
    </row>
    <row r="10" spans="1:8">
      <c r="A10" s="166"/>
      <c r="B10" s="167"/>
      <c r="C10" s="168"/>
      <c r="D10" s="169">
        <v>28141</v>
      </c>
      <c r="E10" s="170"/>
      <c r="F10" s="171">
        <v>38519</v>
      </c>
      <c r="G10" s="172"/>
      <c r="H10" s="173"/>
    </row>
    <row r="11" spans="1:8">
      <c r="A11" s="154" t="s">
        <v>559</v>
      </c>
      <c r="B11" s="159"/>
      <c r="C11" s="160"/>
      <c r="D11" s="161">
        <v>63733</v>
      </c>
      <c r="E11" s="162"/>
      <c r="F11" s="163">
        <v>70166</v>
      </c>
      <c r="G11" s="164"/>
      <c r="H11" s="165"/>
    </row>
    <row r="12" spans="1:8">
      <c r="A12" s="166"/>
      <c r="B12" s="167"/>
      <c r="C12" s="174"/>
      <c r="D12" s="169">
        <v>31739</v>
      </c>
      <c r="E12" s="170"/>
      <c r="F12" s="171">
        <v>36115</v>
      </c>
      <c r="G12" s="172"/>
      <c r="H12" s="173"/>
    </row>
    <row r="13" spans="1:8">
      <c r="A13" s="154"/>
      <c r="B13" s="159"/>
      <c r="C13" s="175"/>
      <c r="D13" s="176">
        <v>66865</v>
      </c>
      <c r="E13" s="177"/>
      <c r="F13" s="178">
        <v>73906</v>
      </c>
      <c r="G13" s="179"/>
      <c r="H13" s="165"/>
    </row>
    <row r="14" spans="1:8">
      <c r="A14" s="166"/>
      <c r="B14" s="167"/>
      <c r="C14" s="168"/>
      <c r="D14" s="169">
        <v>31921</v>
      </c>
      <c r="E14" s="170"/>
      <c r="F14" s="171">
        <v>37464</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12.79</v>
      </c>
      <c r="C19" s="180">
        <f>ROUND(VALUE(SUBSTITUTE(実質収支比率等に係る経年分析!G$48,"▲","-")),2)</f>
        <v>12.77</v>
      </c>
      <c r="D19" s="180">
        <f>ROUND(VALUE(SUBSTITUTE(実質収支比率等に係る経年分析!H$48,"▲","-")),2)</f>
        <v>9.6300000000000008</v>
      </c>
      <c r="E19" s="180">
        <f>ROUND(VALUE(SUBSTITUTE(実質収支比率等に係る経年分析!I$48,"▲","-")),2)</f>
        <v>10.45</v>
      </c>
      <c r="F19" s="180">
        <f>ROUND(VALUE(SUBSTITUTE(実質収支比率等に係る経年分析!J$48,"▲","-")),2)</f>
        <v>10.16</v>
      </c>
    </row>
    <row r="20" spans="1:11">
      <c r="A20" s="180" t="s">
        <v>55</v>
      </c>
      <c r="B20" s="180">
        <f>ROUND(VALUE(SUBSTITUTE(実質収支比率等に係る経年分析!F$47,"▲","-")),2)</f>
        <v>27.56</v>
      </c>
      <c r="C20" s="180">
        <f>ROUND(VALUE(SUBSTITUTE(実質収支比率等に係る経年分析!G$47,"▲","-")),2)</f>
        <v>30.2</v>
      </c>
      <c r="D20" s="180">
        <f>ROUND(VALUE(SUBSTITUTE(実質収支比率等に係る経年分析!H$47,"▲","-")),2)</f>
        <v>32.07</v>
      </c>
      <c r="E20" s="180">
        <f>ROUND(VALUE(SUBSTITUTE(実質収支比率等に係る経年分析!I$47,"▲","-")),2)</f>
        <v>28.41</v>
      </c>
      <c r="F20" s="180">
        <f>ROUND(VALUE(SUBSTITUTE(実質収支比率等に係る経年分析!J$47,"▲","-")),2)</f>
        <v>33.340000000000003</v>
      </c>
    </row>
    <row r="21" spans="1:11">
      <c r="A21" s="180" t="s">
        <v>56</v>
      </c>
      <c r="B21" s="180">
        <f>IF(ISNUMBER(VALUE(SUBSTITUTE(実質収支比率等に係る経年分析!F$49,"▲","-"))),ROUND(VALUE(SUBSTITUTE(実質収支比率等に係る経年分析!F$49,"▲","-")),2),NA())</f>
        <v>15.73</v>
      </c>
      <c r="C21" s="180">
        <f>IF(ISNUMBER(VALUE(SUBSTITUTE(実質収支比率等に係る経年分析!G$49,"▲","-"))),ROUND(VALUE(SUBSTITUTE(実質収支比率等に係る経年分析!G$49,"▲","-")),2),NA())</f>
        <v>2.56</v>
      </c>
      <c r="D21" s="180">
        <f>IF(ISNUMBER(VALUE(SUBSTITUTE(実質収支比率等に係る経年分析!H$49,"▲","-"))),ROUND(VALUE(SUBSTITUTE(実質収支比率等に係る経年分析!H$49,"▲","-")),2),NA())</f>
        <v>-0.86</v>
      </c>
      <c r="E21" s="180">
        <f>IF(ISNUMBER(VALUE(SUBSTITUTE(実質収支比率等に係る経年分析!I$49,"▲","-"))),ROUND(VALUE(SUBSTITUTE(実質収支比率等に係る経年分析!I$49,"▲","-")),2),NA())</f>
        <v>-2.42</v>
      </c>
      <c r="F21" s="180">
        <f>IF(ISNUMBER(VALUE(SUBSTITUTE(実質収支比率等に係る経年分析!J$49,"▲","-"))),ROUND(VALUE(SUBSTITUTE(実質収支比率等に係る経年分析!J$49,"▲","-")),2),NA())</f>
        <v>5.31</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0.59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市民墓地特別会計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0.14000000000000001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0.14000000000000001</v>
      </c>
    </row>
    <row r="31" spans="1:11">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1.21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2.02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4.2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1.2</v>
      </c>
    </row>
    <row r="32" spans="1:11">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1.67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2.2599999999999998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1.54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1.59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2.09</v>
      </c>
    </row>
    <row r="33" spans="1:16">
      <c r="A33" s="181" t="str">
        <f>IF(連結実質赤字比率に係る赤字・黒字の構成分析!C$37="",NA(),連結実質赤字比率に係る赤字・黒字の構成分析!C$37)</f>
        <v>天童市民病院事業会計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2.15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2.23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2.0099999999999998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2.0299999999999998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2.85</v>
      </c>
    </row>
    <row r="34" spans="1:16">
      <c r="A34" s="181" t="str">
        <f>IF(連結実質赤字比率に係る赤字・黒字の構成分析!C$36="",NA(),連結実質赤字比率に係る赤字・黒字の構成分析!C$36)</f>
        <v>天童市公共下水道事業会計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2.5099999999999998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3.71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6.44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5.95</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12.72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12.72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9.57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10.39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10.09</v>
      </c>
    </row>
    <row r="36" spans="1:16">
      <c r="A36" s="181" t="str">
        <f>IF(連結実質赤字比率に係る赤字・黒字の構成分析!C$34="",NA(),連結実質赤字比率に係る赤字・黒字の構成分析!C$34)</f>
        <v>天童市水道事業会計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10.55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11.13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11.36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10.72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12.56</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2375</v>
      </c>
      <c r="E42" s="182"/>
      <c r="F42" s="182"/>
      <c r="G42" s="182">
        <f>'実質公債費比率（分子）の構造'!L$52</f>
        <v>2325</v>
      </c>
      <c r="H42" s="182"/>
      <c r="I42" s="182"/>
      <c r="J42" s="182">
        <f>'実質公債費比率（分子）の構造'!M$52</f>
        <v>2288</v>
      </c>
      <c r="K42" s="182"/>
      <c r="L42" s="182"/>
      <c r="M42" s="182">
        <f>'実質公債費比率（分子）の構造'!N$52</f>
        <v>2284</v>
      </c>
      <c r="N42" s="182"/>
      <c r="O42" s="182"/>
      <c r="P42" s="182">
        <f>'実質公債費比率（分子）の構造'!O$52</f>
        <v>2229</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40</v>
      </c>
      <c r="C44" s="182"/>
      <c r="D44" s="182"/>
      <c r="E44" s="182">
        <f>'実質公債費比率（分子）の構造'!L$50</f>
        <v>60</v>
      </c>
      <c r="F44" s="182"/>
      <c r="G44" s="182"/>
      <c r="H44" s="182">
        <f>'実質公債費比率（分子）の構造'!M$50</f>
        <v>55</v>
      </c>
      <c r="I44" s="182"/>
      <c r="J44" s="182"/>
      <c r="K44" s="182">
        <f>'実質公債費比率（分子）の構造'!N$50</f>
        <v>31</v>
      </c>
      <c r="L44" s="182"/>
      <c r="M44" s="182"/>
      <c r="N44" s="182">
        <f>'実質公債費比率（分子）の構造'!O$50</f>
        <v>31</v>
      </c>
      <c r="O44" s="182"/>
      <c r="P44" s="182"/>
    </row>
    <row r="45" spans="1:16">
      <c r="A45" s="182" t="s">
        <v>66</v>
      </c>
      <c r="B45" s="182">
        <f>'実質公債費比率（分子）の構造'!K$49</f>
        <v>59</v>
      </c>
      <c r="C45" s="182"/>
      <c r="D45" s="182"/>
      <c r="E45" s="182">
        <f>'実質公債費比率（分子）の構造'!L$49</f>
        <v>66</v>
      </c>
      <c r="F45" s="182"/>
      <c r="G45" s="182"/>
      <c r="H45" s="182">
        <f>'実質公債費比率（分子）の構造'!M$49</f>
        <v>54</v>
      </c>
      <c r="I45" s="182"/>
      <c r="J45" s="182"/>
      <c r="K45" s="182">
        <f>'実質公債費比率（分子）の構造'!N$49</f>
        <v>59</v>
      </c>
      <c r="L45" s="182"/>
      <c r="M45" s="182"/>
      <c r="N45" s="182">
        <f>'実質公債費比率（分子）の構造'!O$49</f>
        <v>54</v>
      </c>
      <c r="O45" s="182"/>
      <c r="P45" s="182"/>
    </row>
    <row r="46" spans="1:16">
      <c r="A46" s="182" t="s">
        <v>67</v>
      </c>
      <c r="B46" s="182">
        <f>'実質公債費比率（分子）の構造'!K$48</f>
        <v>566</v>
      </c>
      <c r="C46" s="182"/>
      <c r="D46" s="182"/>
      <c r="E46" s="182">
        <f>'実質公債費比率（分子）の構造'!L$48</f>
        <v>587</v>
      </c>
      <c r="F46" s="182"/>
      <c r="G46" s="182"/>
      <c r="H46" s="182">
        <f>'実質公債費比率（分子）の構造'!M$48</f>
        <v>610</v>
      </c>
      <c r="I46" s="182"/>
      <c r="J46" s="182"/>
      <c r="K46" s="182">
        <f>'実質公債費比率（分子）の構造'!N$48</f>
        <v>400</v>
      </c>
      <c r="L46" s="182"/>
      <c r="M46" s="182"/>
      <c r="N46" s="182">
        <f>'実質公債費比率（分子）の構造'!O$48</f>
        <v>358</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2043</v>
      </c>
      <c r="C49" s="182"/>
      <c r="D49" s="182"/>
      <c r="E49" s="182">
        <f>'実質公債費比率（分子）の構造'!L$45</f>
        <v>2175</v>
      </c>
      <c r="F49" s="182"/>
      <c r="G49" s="182"/>
      <c r="H49" s="182">
        <f>'実質公債費比率（分子）の構造'!M$45</f>
        <v>2250</v>
      </c>
      <c r="I49" s="182"/>
      <c r="J49" s="182"/>
      <c r="K49" s="182">
        <f>'実質公債費比率（分子）の構造'!N$45</f>
        <v>2347</v>
      </c>
      <c r="L49" s="182"/>
      <c r="M49" s="182"/>
      <c r="N49" s="182">
        <f>'実質公債費比率（分子）の構造'!O$45</f>
        <v>2217</v>
      </c>
      <c r="O49" s="182"/>
      <c r="P49" s="182"/>
    </row>
    <row r="50" spans="1:16">
      <c r="A50" s="182" t="s">
        <v>71</v>
      </c>
      <c r="B50" s="182" t="e">
        <f>NA()</f>
        <v>#N/A</v>
      </c>
      <c r="C50" s="182">
        <f>IF(ISNUMBER('実質公債費比率（分子）の構造'!K$53),'実質公債費比率（分子）の構造'!K$53,NA())</f>
        <v>333</v>
      </c>
      <c r="D50" s="182" t="e">
        <f>NA()</f>
        <v>#N/A</v>
      </c>
      <c r="E50" s="182" t="e">
        <f>NA()</f>
        <v>#N/A</v>
      </c>
      <c r="F50" s="182">
        <f>IF(ISNUMBER('実質公債費比率（分子）の構造'!L$53),'実質公債費比率（分子）の構造'!L$53,NA())</f>
        <v>563</v>
      </c>
      <c r="G50" s="182" t="e">
        <f>NA()</f>
        <v>#N/A</v>
      </c>
      <c r="H50" s="182" t="e">
        <f>NA()</f>
        <v>#N/A</v>
      </c>
      <c r="I50" s="182">
        <f>IF(ISNUMBER('実質公債費比率（分子）の構造'!M$53),'実質公債費比率（分子）の構造'!M$53,NA())</f>
        <v>681</v>
      </c>
      <c r="J50" s="182" t="e">
        <f>NA()</f>
        <v>#N/A</v>
      </c>
      <c r="K50" s="182" t="e">
        <f>NA()</f>
        <v>#N/A</v>
      </c>
      <c r="L50" s="182">
        <f>IF(ISNUMBER('実質公債費比率（分子）の構造'!N$53),'実質公債費比率（分子）の構造'!N$53,NA())</f>
        <v>553</v>
      </c>
      <c r="M50" s="182" t="e">
        <f>NA()</f>
        <v>#N/A</v>
      </c>
      <c r="N50" s="182" t="e">
        <f>NA()</f>
        <v>#N/A</v>
      </c>
      <c r="O50" s="182">
        <f>IF(ISNUMBER('実質公債費比率（分子）の構造'!O$53),'実質公債費比率（分子）の構造'!O$53,NA())</f>
        <v>431</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23490</v>
      </c>
      <c r="E56" s="181"/>
      <c r="F56" s="181"/>
      <c r="G56" s="181">
        <f>'将来負担比率（分子）の構造'!J$52</f>
        <v>23403</v>
      </c>
      <c r="H56" s="181"/>
      <c r="I56" s="181"/>
      <c r="J56" s="181">
        <f>'将来負担比率（分子）の構造'!K$52</f>
        <v>22867</v>
      </c>
      <c r="K56" s="181"/>
      <c r="L56" s="181"/>
      <c r="M56" s="181">
        <f>'将来負担比率（分子）の構造'!L$52</f>
        <v>22201</v>
      </c>
      <c r="N56" s="181"/>
      <c r="O56" s="181"/>
      <c r="P56" s="181">
        <f>'将来負担比率（分子）の構造'!M$52</f>
        <v>21449</v>
      </c>
    </row>
    <row r="57" spans="1:16">
      <c r="A57" s="181" t="s">
        <v>42</v>
      </c>
      <c r="B57" s="181"/>
      <c r="C57" s="181"/>
      <c r="D57" s="181">
        <f>'将来負担比率（分子）の構造'!I$51</f>
        <v>2349</v>
      </c>
      <c r="E57" s="181"/>
      <c r="F57" s="181"/>
      <c r="G57" s="181">
        <f>'将来負担比率（分子）の構造'!J$51</f>
        <v>2636</v>
      </c>
      <c r="H57" s="181"/>
      <c r="I57" s="181"/>
      <c r="J57" s="181">
        <f>'将来負担比率（分子）の構造'!K$51</f>
        <v>2937</v>
      </c>
      <c r="K57" s="181"/>
      <c r="L57" s="181"/>
      <c r="M57" s="181">
        <f>'将来負担比率（分子）の構造'!L$51</f>
        <v>2979</v>
      </c>
      <c r="N57" s="181"/>
      <c r="O57" s="181"/>
      <c r="P57" s="181">
        <f>'将来負担比率（分子）の構造'!M$51</f>
        <v>2741</v>
      </c>
    </row>
    <row r="58" spans="1:16">
      <c r="A58" s="181" t="s">
        <v>41</v>
      </c>
      <c r="B58" s="181"/>
      <c r="C58" s="181"/>
      <c r="D58" s="181">
        <f>'将来負担比率（分子）の構造'!I$50</f>
        <v>5742</v>
      </c>
      <c r="E58" s="181"/>
      <c r="F58" s="181"/>
      <c r="G58" s="181">
        <f>'将来負担比率（分子）の構造'!J$50</f>
        <v>5970</v>
      </c>
      <c r="H58" s="181"/>
      <c r="I58" s="181"/>
      <c r="J58" s="181">
        <f>'将来負担比率（分子）の構造'!K$50</f>
        <v>6494</v>
      </c>
      <c r="K58" s="181"/>
      <c r="L58" s="181"/>
      <c r="M58" s="181">
        <f>'将来負担比率（分子）の構造'!L$50</f>
        <v>7348</v>
      </c>
      <c r="N58" s="181"/>
      <c r="O58" s="181"/>
      <c r="P58" s="181">
        <f>'将来負担比率（分子）の構造'!M$50</f>
        <v>8140</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38</v>
      </c>
      <c r="C61" s="181"/>
      <c r="D61" s="181"/>
      <c r="E61" s="181">
        <f>'将来負担比率（分子）の構造'!J$46</f>
        <v>34</v>
      </c>
      <c r="F61" s="181"/>
      <c r="G61" s="181"/>
      <c r="H61" s="181">
        <f>'将来負担比率（分子）の構造'!K$46</f>
        <v>30</v>
      </c>
      <c r="I61" s="181"/>
      <c r="J61" s="181"/>
      <c r="K61" s="181">
        <f>'将来負担比率（分子）の構造'!L$46</f>
        <v>25</v>
      </c>
      <c r="L61" s="181"/>
      <c r="M61" s="181"/>
      <c r="N61" s="181">
        <f>'将来負担比率（分子）の構造'!M$46</f>
        <v>20</v>
      </c>
      <c r="O61" s="181"/>
      <c r="P61" s="181"/>
    </row>
    <row r="62" spans="1:16">
      <c r="A62" s="181" t="s">
        <v>35</v>
      </c>
      <c r="B62" s="181">
        <f>'将来負担比率（分子）の構造'!I$45</f>
        <v>3742</v>
      </c>
      <c r="C62" s="181"/>
      <c r="D62" s="181"/>
      <c r="E62" s="181">
        <f>'将来負担比率（分子）の構造'!J$45</f>
        <v>3650</v>
      </c>
      <c r="F62" s="181"/>
      <c r="G62" s="181"/>
      <c r="H62" s="181">
        <f>'将来負担比率（分子）の構造'!K$45</f>
        <v>3449</v>
      </c>
      <c r="I62" s="181"/>
      <c r="J62" s="181"/>
      <c r="K62" s="181">
        <f>'将来負担比率（分子）の構造'!L$45</f>
        <v>3278</v>
      </c>
      <c r="L62" s="181"/>
      <c r="M62" s="181"/>
      <c r="N62" s="181">
        <f>'将来負担比率（分子）の構造'!M$45</f>
        <v>3240</v>
      </c>
      <c r="O62" s="181"/>
      <c r="P62" s="181"/>
    </row>
    <row r="63" spans="1:16">
      <c r="A63" s="181" t="s">
        <v>34</v>
      </c>
      <c r="B63" s="181">
        <f>'将来負担比率（分子）の構造'!I$44</f>
        <v>345</v>
      </c>
      <c r="C63" s="181"/>
      <c r="D63" s="181"/>
      <c r="E63" s="181">
        <f>'将来負担比率（分子）の構造'!J$44</f>
        <v>286</v>
      </c>
      <c r="F63" s="181"/>
      <c r="G63" s="181"/>
      <c r="H63" s="181">
        <f>'将来負担比率（分子）の構造'!K$44</f>
        <v>237</v>
      </c>
      <c r="I63" s="181"/>
      <c r="J63" s="181"/>
      <c r="K63" s="181">
        <f>'将来負担比率（分子）の構造'!L$44</f>
        <v>287</v>
      </c>
      <c r="L63" s="181"/>
      <c r="M63" s="181"/>
      <c r="N63" s="181">
        <f>'将来負担比率（分子）の構造'!M$44</f>
        <v>349</v>
      </c>
      <c r="O63" s="181"/>
      <c r="P63" s="181"/>
    </row>
    <row r="64" spans="1:16">
      <c r="A64" s="181" t="s">
        <v>33</v>
      </c>
      <c r="B64" s="181">
        <f>'将来負担比率（分子）の構造'!I$43</f>
        <v>7542</v>
      </c>
      <c r="C64" s="181"/>
      <c r="D64" s="181"/>
      <c r="E64" s="181">
        <f>'将来負担比率（分子）の構造'!J$43</f>
        <v>7401</v>
      </c>
      <c r="F64" s="181"/>
      <c r="G64" s="181"/>
      <c r="H64" s="181">
        <f>'将来負担比率（分子）の構造'!K$43</f>
        <v>7162</v>
      </c>
      <c r="I64" s="181"/>
      <c r="J64" s="181"/>
      <c r="K64" s="181">
        <f>'将来負担比率（分子）の構造'!L$43</f>
        <v>6404</v>
      </c>
      <c r="L64" s="181"/>
      <c r="M64" s="181"/>
      <c r="N64" s="181">
        <f>'将来負担比率（分子）の構造'!M$43</f>
        <v>5266</v>
      </c>
      <c r="O64" s="181"/>
      <c r="P64" s="181"/>
    </row>
    <row r="65" spans="1:16">
      <c r="A65" s="181" t="s">
        <v>32</v>
      </c>
      <c r="B65" s="181">
        <f>'将来負担比率（分子）の構造'!I$42</f>
        <v>749</v>
      </c>
      <c r="C65" s="181"/>
      <c r="D65" s="181"/>
      <c r="E65" s="181">
        <f>'将来負担比率（分子）の構造'!J$42</f>
        <v>689</v>
      </c>
      <c r="F65" s="181"/>
      <c r="G65" s="181"/>
      <c r="H65" s="181">
        <f>'将来負担比率（分子）の構造'!K$42</f>
        <v>625</v>
      </c>
      <c r="I65" s="181"/>
      <c r="J65" s="181"/>
      <c r="K65" s="181">
        <f>'将来負担比率（分子）の構造'!L$42</f>
        <v>594</v>
      </c>
      <c r="L65" s="181"/>
      <c r="M65" s="181"/>
      <c r="N65" s="181">
        <f>'将来負担比率（分子）の構造'!M$42</f>
        <v>564</v>
      </c>
      <c r="O65" s="181"/>
      <c r="P65" s="181"/>
    </row>
    <row r="66" spans="1:16">
      <c r="A66" s="181" t="s">
        <v>31</v>
      </c>
      <c r="B66" s="181">
        <f>'将来負担比率（分子）の構造'!I$41</f>
        <v>23713</v>
      </c>
      <c r="C66" s="181"/>
      <c r="D66" s="181"/>
      <c r="E66" s="181">
        <f>'将来負担比率（分子）の構造'!J$41</f>
        <v>23891</v>
      </c>
      <c r="F66" s="181"/>
      <c r="G66" s="181"/>
      <c r="H66" s="181">
        <f>'将来負担比率（分子）の構造'!K$41</f>
        <v>23518</v>
      </c>
      <c r="I66" s="181"/>
      <c r="J66" s="181"/>
      <c r="K66" s="181">
        <f>'将来負担比率（分子）の構造'!L$41</f>
        <v>22622</v>
      </c>
      <c r="L66" s="181"/>
      <c r="M66" s="181"/>
      <c r="N66" s="181">
        <f>'将来負担比率（分子）の構造'!M$41</f>
        <v>22403</v>
      </c>
      <c r="O66" s="181"/>
      <c r="P66" s="181"/>
    </row>
    <row r="67" spans="1:16">
      <c r="A67" s="181" t="s">
        <v>75</v>
      </c>
      <c r="B67" s="181" t="e">
        <f>NA()</f>
        <v>#N/A</v>
      </c>
      <c r="C67" s="181">
        <f>IF(ISNUMBER('将来負担比率（分子）の構造'!I$53), IF('将来負担比率（分子）の構造'!I$53 &lt; 0, 0, '将来負担比率（分子）の構造'!I$53), NA())</f>
        <v>4548</v>
      </c>
      <c r="D67" s="181" t="e">
        <f>NA()</f>
        <v>#N/A</v>
      </c>
      <c r="E67" s="181" t="e">
        <f>NA()</f>
        <v>#N/A</v>
      </c>
      <c r="F67" s="181">
        <f>IF(ISNUMBER('将来負担比率（分子）の構造'!J$53), IF('将来負担比率（分子）の構造'!J$53 &lt; 0, 0, '将来負担比率（分子）の構造'!J$53), NA())</f>
        <v>3941</v>
      </c>
      <c r="G67" s="181" t="e">
        <f>NA()</f>
        <v>#N/A</v>
      </c>
      <c r="H67" s="181" t="e">
        <f>NA()</f>
        <v>#N/A</v>
      </c>
      <c r="I67" s="181">
        <f>IF(ISNUMBER('将来負担比率（分子）の構造'!K$53), IF('将来負担比率（分子）の構造'!K$53 &lt; 0, 0, '将来負担比率（分子）の構造'!K$53), NA())</f>
        <v>2722</v>
      </c>
      <c r="J67" s="181" t="e">
        <f>NA()</f>
        <v>#N/A</v>
      </c>
      <c r="K67" s="181" t="e">
        <f>NA()</f>
        <v>#N/A</v>
      </c>
      <c r="L67" s="181">
        <f>IF(ISNUMBER('将来負担比率（分子）の構造'!L$53), IF('将来負担比率（分子）の構造'!L$53 &lt; 0, 0, '将来負担比率（分子）の構造'!L$53), NA())</f>
        <v>683</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4227</v>
      </c>
      <c r="C72" s="185">
        <f>基金残高に係る経年分析!G55</f>
        <v>3784</v>
      </c>
      <c r="D72" s="185">
        <f>基金残高に係る経年分析!H55</f>
        <v>4518</v>
      </c>
    </row>
    <row r="73" spans="1:16">
      <c r="A73" s="184" t="s">
        <v>78</v>
      </c>
      <c r="B73" s="185">
        <f>基金残高に係る経年分析!F56</f>
        <v>615</v>
      </c>
      <c r="C73" s="185">
        <f>基金残高に係る経年分析!G56</f>
        <v>615</v>
      </c>
      <c r="D73" s="185">
        <f>基金残高に係る経年分析!H56</f>
        <v>615</v>
      </c>
    </row>
    <row r="74" spans="1:16">
      <c r="A74" s="184" t="s">
        <v>79</v>
      </c>
      <c r="B74" s="185">
        <f>基金残高に係る経年分析!F57</f>
        <v>1032</v>
      </c>
      <c r="C74" s="185">
        <f>基金残高に係る経年分析!G57</f>
        <v>1626</v>
      </c>
      <c r="D74" s="185">
        <f>基金残高に係る経年分析!H57</f>
        <v>1532</v>
      </c>
    </row>
  </sheetData>
  <sheetProtection algorithmName="SHA-512" hashValue="HZk/2Ht1Xe090FEsnsHfFj4Zx5GaUJCX8M8+Tcl4PIhP0LvIbCAT8lANYx9FCN3Akp/2/bBX3dZ41CFJbrqRig==" saltValue="dOFMqLoZXwUK9fHn4BA4U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49"/>
  <sheetViews>
    <sheetView showGridLines="0" zoomScale="85" zoomScaleNormal="85"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208</v>
      </c>
      <c r="DI1" s="622"/>
      <c r="DJ1" s="622"/>
      <c r="DK1" s="622"/>
      <c r="DL1" s="622"/>
      <c r="DM1" s="622"/>
      <c r="DN1" s="623"/>
      <c r="DO1" s="226"/>
      <c r="DP1" s="621" t="s">
        <v>209</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4" t="s">
        <v>211</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212</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213</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c r="B4" s="624" t="s">
        <v>1</v>
      </c>
      <c r="C4" s="625"/>
      <c r="D4" s="625"/>
      <c r="E4" s="625"/>
      <c r="F4" s="625"/>
      <c r="G4" s="625"/>
      <c r="H4" s="625"/>
      <c r="I4" s="625"/>
      <c r="J4" s="625"/>
      <c r="K4" s="625"/>
      <c r="L4" s="625"/>
      <c r="M4" s="625"/>
      <c r="N4" s="625"/>
      <c r="O4" s="625"/>
      <c r="P4" s="625"/>
      <c r="Q4" s="626"/>
      <c r="R4" s="624" t="s">
        <v>214</v>
      </c>
      <c r="S4" s="625"/>
      <c r="T4" s="625"/>
      <c r="U4" s="625"/>
      <c r="V4" s="625"/>
      <c r="W4" s="625"/>
      <c r="X4" s="625"/>
      <c r="Y4" s="626"/>
      <c r="Z4" s="624" t="s">
        <v>215</v>
      </c>
      <c r="AA4" s="625"/>
      <c r="AB4" s="625"/>
      <c r="AC4" s="626"/>
      <c r="AD4" s="624" t="s">
        <v>216</v>
      </c>
      <c r="AE4" s="625"/>
      <c r="AF4" s="625"/>
      <c r="AG4" s="625"/>
      <c r="AH4" s="625"/>
      <c r="AI4" s="625"/>
      <c r="AJ4" s="625"/>
      <c r="AK4" s="626"/>
      <c r="AL4" s="624" t="s">
        <v>215</v>
      </c>
      <c r="AM4" s="625"/>
      <c r="AN4" s="625"/>
      <c r="AO4" s="626"/>
      <c r="AP4" s="630" t="s">
        <v>217</v>
      </c>
      <c r="AQ4" s="630"/>
      <c r="AR4" s="630"/>
      <c r="AS4" s="630"/>
      <c r="AT4" s="630"/>
      <c r="AU4" s="630"/>
      <c r="AV4" s="630"/>
      <c r="AW4" s="630"/>
      <c r="AX4" s="630"/>
      <c r="AY4" s="630"/>
      <c r="AZ4" s="630"/>
      <c r="BA4" s="630"/>
      <c r="BB4" s="630"/>
      <c r="BC4" s="630"/>
      <c r="BD4" s="630"/>
      <c r="BE4" s="630"/>
      <c r="BF4" s="630"/>
      <c r="BG4" s="630" t="s">
        <v>218</v>
      </c>
      <c r="BH4" s="630"/>
      <c r="BI4" s="630"/>
      <c r="BJ4" s="630"/>
      <c r="BK4" s="630"/>
      <c r="BL4" s="630"/>
      <c r="BM4" s="630"/>
      <c r="BN4" s="630"/>
      <c r="BO4" s="630" t="s">
        <v>215</v>
      </c>
      <c r="BP4" s="630"/>
      <c r="BQ4" s="630"/>
      <c r="BR4" s="630"/>
      <c r="BS4" s="630" t="s">
        <v>219</v>
      </c>
      <c r="BT4" s="630"/>
      <c r="BU4" s="630"/>
      <c r="BV4" s="630"/>
      <c r="BW4" s="630"/>
      <c r="BX4" s="630"/>
      <c r="BY4" s="630"/>
      <c r="BZ4" s="630"/>
      <c r="CA4" s="630"/>
      <c r="CB4" s="630"/>
      <c r="CD4" s="627" t="s">
        <v>220</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c r="B5" s="631" t="s">
        <v>221</v>
      </c>
      <c r="C5" s="632"/>
      <c r="D5" s="632"/>
      <c r="E5" s="632"/>
      <c r="F5" s="632"/>
      <c r="G5" s="632"/>
      <c r="H5" s="632"/>
      <c r="I5" s="632"/>
      <c r="J5" s="632"/>
      <c r="K5" s="632"/>
      <c r="L5" s="632"/>
      <c r="M5" s="632"/>
      <c r="N5" s="632"/>
      <c r="O5" s="632"/>
      <c r="P5" s="632"/>
      <c r="Q5" s="633"/>
      <c r="R5" s="634">
        <v>8719452</v>
      </c>
      <c r="S5" s="635"/>
      <c r="T5" s="635"/>
      <c r="U5" s="635"/>
      <c r="V5" s="635"/>
      <c r="W5" s="635"/>
      <c r="X5" s="635"/>
      <c r="Y5" s="636"/>
      <c r="Z5" s="637">
        <v>31.8</v>
      </c>
      <c r="AA5" s="637"/>
      <c r="AB5" s="637"/>
      <c r="AC5" s="637"/>
      <c r="AD5" s="638">
        <v>8178082</v>
      </c>
      <c r="AE5" s="638"/>
      <c r="AF5" s="638"/>
      <c r="AG5" s="638"/>
      <c r="AH5" s="638"/>
      <c r="AI5" s="638"/>
      <c r="AJ5" s="638"/>
      <c r="AK5" s="638"/>
      <c r="AL5" s="639">
        <v>62.4</v>
      </c>
      <c r="AM5" s="640"/>
      <c r="AN5" s="640"/>
      <c r="AO5" s="641"/>
      <c r="AP5" s="631" t="s">
        <v>222</v>
      </c>
      <c r="AQ5" s="632"/>
      <c r="AR5" s="632"/>
      <c r="AS5" s="632"/>
      <c r="AT5" s="632"/>
      <c r="AU5" s="632"/>
      <c r="AV5" s="632"/>
      <c r="AW5" s="632"/>
      <c r="AX5" s="632"/>
      <c r="AY5" s="632"/>
      <c r="AZ5" s="632"/>
      <c r="BA5" s="632"/>
      <c r="BB5" s="632"/>
      <c r="BC5" s="632"/>
      <c r="BD5" s="632"/>
      <c r="BE5" s="632"/>
      <c r="BF5" s="633"/>
      <c r="BG5" s="645">
        <v>8131207</v>
      </c>
      <c r="BH5" s="646"/>
      <c r="BI5" s="646"/>
      <c r="BJ5" s="646"/>
      <c r="BK5" s="646"/>
      <c r="BL5" s="646"/>
      <c r="BM5" s="646"/>
      <c r="BN5" s="647"/>
      <c r="BO5" s="648">
        <v>93.3</v>
      </c>
      <c r="BP5" s="648"/>
      <c r="BQ5" s="648"/>
      <c r="BR5" s="648"/>
      <c r="BS5" s="649">
        <v>83710</v>
      </c>
      <c r="BT5" s="649"/>
      <c r="BU5" s="649"/>
      <c r="BV5" s="649"/>
      <c r="BW5" s="649"/>
      <c r="BX5" s="649"/>
      <c r="BY5" s="649"/>
      <c r="BZ5" s="649"/>
      <c r="CA5" s="649"/>
      <c r="CB5" s="653"/>
      <c r="CD5" s="627" t="s">
        <v>217</v>
      </c>
      <c r="CE5" s="628"/>
      <c r="CF5" s="628"/>
      <c r="CG5" s="628"/>
      <c r="CH5" s="628"/>
      <c r="CI5" s="628"/>
      <c r="CJ5" s="628"/>
      <c r="CK5" s="628"/>
      <c r="CL5" s="628"/>
      <c r="CM5" s="628"/>
      <c r="CN5" s="628"/>
      <c r="CO5" s="628"/>
      <c r="CP5" s="628"/>
      <c r="CQ5" s="629"/>
      <c r="CR5" s="627" t="s">
        <v>223</v>
      </c>
      <c r="CS5" s="628"/>
      <c r="CT5" s="628"/>
      <c r="CU5" s="628"/>
      <c r="CV5" s="628"/>
      <c r="CW5" s="628"/>
      <c r="CX5" s="628"/>
      <c r="CY5" s="629"/>
      <c r="CZ5" s="627" t="s">
        <v>215</v>
      </c>
      <c r="DA5" s="628"/>
      <c r="DB5" s="628"/>
      <c r="DC5" s="629"/>
      <c r="DD5" s="627" t="s">
        <v>224</v>
      </c>
      <c r="DE5" s="628"/>
      <c r="DF5" s="628"/>
      <c r="DG5" s="628"/>
      <c r="DH5" s="628"/>
      <c r="DI5" s="628"/>
      <c r="DJ5" s="628"/>
      <c r="DK5" s="628"/>
      <c r="DL5" s="628"/>
      <c r="DM5" s="628"/>
      <c r="DN5" s="628"/>
      <c r="DO5" s="628"/>
      <c r="DP5" s="629"/>
      <c r="DQ5" s="627" t="s">
        <v>225</v>
      </c>
      <c r="DR5" s="628"/>
      <c r="DS5" s="628"/>
      <c r="DT5" s="628"/>
      <c r="DU5" s="628"/>
      <c r="DV5" s="628"/>
      <c r="DW5" s="628"/>
      <c r="DX5" s="628"/>
      <c r="DY5" s="628"/>
      <c r="DZ5" s="628"/>
      <c r="EA5" s="628"/>
      <c r="EB5" s="628"/>
      <c r="EC5" s="629"/>
    </row>
    <row r="6" spans="2:143" ht="11.25" customHeight="1">
      <c r="B6" s="642" t="s">
        <v>226</v>
      </c>
      <c r="C6" s="643"/>
      <c r="D6" s="643"/>
      <c r="E6" s="643"/>
      <c r="F6" s="643"/>
      <c r="G6" s="643"/>
      <c r="H6" s="643"/>
      <c r="I6" s="643"/>
      <c r="J6" s="643"/>
      <c r="K6" s="643"/>
      <c r="L6" s="643"/>
      <c r="M6" s="643"/>
      <c r="N6" s="643"/>
      <c r="O6" s="643"/>
      <c r="P6" s="643"/>
      <c r="Q6" s="644"/>
      <c r="R6" s="645">
        <v>207912</v>
      </c>
      <c r="S6" s="646"/>
      <c r="T6" s="646"/>
      <c r="U6" s="646"/>
      <c r="V6" s="646"/>
      <c r="W6" s="646"/>
      <c r="X6" s="646"/>
      <c r="Y6" s="647"/>
      <c r="Z6" s="648">
        <v>0.8</v>
      </c>
      <c r="AA6" s="648"/>
      <c r="AB6" s="648"/>
      <c r="AC6" s="648"/>
      <c r="AD6" s="649">
        <v>207912</v>
      </c>
      <c r="AE6" s="649"/>
      <c r="AF6" s="649"/>
      <c r="AG6" s="649"/>
      <c r="AH6" s="649"/>
      <c r="AI6" s="649"/>
      <c r="AJ6" s="649"/>
      <c r="AK6" s="649"/>
      <c r="AL6" s="650">
        <v>1.6</v>
      </c>
      <c r="AM6" s="651"/>
      <c r="AN6" s="651"/>
      <c r="AO6" s="652"/>
      <c r="AP6" s="642" t="s">
        <v>227</v>
      </c>
      <c r="AQ6" s="643"/>
      <c r="AR6" s="643"/>
      <c r="AS6" s="643"/>
      <c r="AT6" s="643"/>
      <c r="AU6" s="643"/>
      <c r="AV6" s="643"/>
      <c r="AW6" s="643"/>
      <c r="AX6" s="643"/>
      <c r="AY6" s="643"/>
      <c r="AZ6" s="643"/>
      <c r="BA6" s="643"/>
      <c r="BB6" s="643"/>
      <c r="BC6" s="643"/>
      <c r="BD6" s="643"/>
      <c r="BE6" s="643"/>
      <c r="BF6" s="644"/>
      <c r="BG6" s="645">
        <v>8131207</v>
      </c>
      <c r="BH6" s="646"/>
      <c r="BI6" s="646"/>
      <c r="BJ6" s="646"/>
      <c r="BK6" s="646"/>
      <c r="BL6" s="646"/>
      <c r="BM6" s="646"/>
      <c r="BN6" s="647"/>
      <c r="BO6" s="648">
        <v>93.3</v>
      </c>
      <c r="BP6" s="648"/>
      <c r="BQ6" s="648"/>
      <c r="BR6" s="648"/>
      <c r="BS6" s="649">
        <v>83710</v>
      </c>
      <c r="BT6" s="649"/>
      <c r="BU6" s="649"/>
      <c r="BV6" s="649"/>
      <c r="BW6" s="649"/>
      <c r="BX6" s="649"/>
      <c r="BY6" s="649"/>
      <c r="BZ6" s="649"/>
      <c r="CA6" s="649"/>
      <c r="CB6" s="653"/>
      <c r="CD6" s="656" t="s">
        <v>228</v>
      </c>
      <c r="CE6" s="657"/>
      <c r="CF6" s="657"/>
      <c r="CG6" s="657"/>
      <c r="CH6" s="657"/>
      <c r="CI6" s="657"/>
      <c r="CJ6" s="657"/>
      <c r="CK6" s="657"/>
      <c r="CL6" s="657"/>
      <c r="CM6" s="657"/>
      <c r="CN6" s="657"/>
      <c r="CO6" s="657"/>
      <c r="CP6" s="657"/>
      <c r="CQ6" s="658"/>
      <c r="CR6" s="645">
        <v>246259</v>
      </c>
      <c r="CS6" s="646"/>
      <c r="CT6" s="646"/>
      <c r="CU6" s="646"/>
      <c r="CV6" s="646"/>
      <c r="CW6" s="646"/>
      <c r="CX6" s="646"/>
      <c r="CY6" s="647"/>
      <c r="CZ6" s="639">
        <v>0.9</v>
      </c>
      <c r="DA6" s="640"/>
      <c r="DB6" s="640"/>
      <c r="DC6" s="659"/>
      <c r="DD6" s="654" t="s">
        <v>129</v>
      </c>
      <c r="DE6" s="646"/>
      <c r="DF6" s="646"/>
      <c r="DG6" s="646"/>
      <c r="DH6" s="646"/>
      <c r="DI6" s="646"/>
      <c r="DJ6" s="646"/>
      <c r="DK6" s="646"/>
      <c r="DL6" s="646"/>
      <c r="DM6" s="646"/>
      <c r="DN6" s="646"/>
      <c r="DO6" s="646"/>
      <c r="DP6" s="647"/>
      <c r="DQ6" s="654">
        <v>246259</v>
      </c>
      <c r="DR6" s="646"/>
      <c r="DS6" s="646"/>
      <c r="DT6" s="646"/>
      <c r="DU6" s="646"/>
      <c r="DV6" s="646"/>
      <c r="DW6" s="646"/>
      <c r="DX6" s="646"/>
      <c r="DY6" s="646"/>
      <c r="DZ6" s="646"/>
      <c r="EA6" s="646"/>
      <c r="EB6" s="646"/>
      <c r="EC6" s="655"/>
    </row>
    <row r="7" spans="2:143" ht="11.25" customHeight="1">
      <c r="B7" s="642" t="s">
        <v>229</v>
      </c>
      <c r="C7" s="643"/>
      <c r="D7" s="643"/>
      <c r="E7" s="643"/>
      <c r="F7" s="643"/>
      <c r="G7" s="643"/>
      <c r="H7" s="643"/>
      <c r="I7" s="643"/>
      <c r="J7" s="643"/>
      <c r="K7" s="643"/>
      <c r="L7" s="643"/>
      <c r="M7" s="643"/>
      <c r="N7" s="643"/>
      <c r="O7" s="643"/>
      <c r="P7" s="643"/>
      <c r="Q7" s="644"/>
      <c r="R7" s="645">
        <v>6567</v>
      </c>
      <c r="S7" s="646"/>
      <c r="T7" s="646"/>
      <c r="U7" s="646"/>
      <c r="V7" s="646"/>
      <c r="W7" s="646"/>
      <c r="X7" s="646"/>
      <c r="Y7" s="647"/>
      <c r="Z7" s="648">
        <v>0</v>
      </c>
      <c r="AA7" s="648"/>
      <c r="AB7" s="648"/>
      <c r="AC7" s="648"/>
      <c r="AD7" s="649">
        <v>6567</v>
      </c>
      <c r="AE7" s="649"/>
      <c r="AF7" s="649"/>
      <c r="AG7" s="649"/>
      <c r="AH7" s="649"/>
      <c r="AI7" s="649"/>
      <c r="AJ7" s="649"/>
      <c r="AK7" s="649"/>
      <c r="AL7" s="650">
        <v>0.1</v>
      </c>
      <c r="AM7" s="651"/>
      <c r="AN7" s="651"/>
      <c r="AO7" s="652"/>
      <c r="AP7" s="642" t="s">
        <v>230</v>
      </c>
      <c r="AQ7" s="643"/>
      <c r="AR7" s="643"/>
      <c r="AS7" s="643"/>
      <c r="AT7" s="643"/>
      <c r="AU7" s="643"/>
      <c r="AV7" s="643"/>
      <c r="AW7" s="643"/>
      <c r="AX7" s="643"/>
      <c r="AY7" s="643"/>
      <c r="AZ7" s="643"/>
      <c r="BA7" s="643"/>
      <c r="BB7" s="643"/>
      <c r="BC7" s="643"/>
      <c r="BD7" s="643"/>
      <c r="BE7" s="643"/>
      <c r="BF7" s="644"/>
      <c r="BG7" s="645">
        <v>3602397</v>
      </c>
      <c r="BH7" s="646"/>
      <c r="BI7" s="646"/>
      <c r="BJ7" s="646"/>
      <c r="BK7" s="646"/>
      <c r="BL7" s="646"/>
      <c r="BM7" s="646"/>
      <c r="BN7" s="647"/>
      <c r="BO7" s="648">
        <v>41.3</v>
      </c>
      <c r="BP7" s="648"/>
      <c r="BQ7" s="648"/>
      <c r="BR7" s="648"/>
      <c r="BS7" s="649">
        <v>83710</v>
      </c>
      <c r="BT7" s="649"/>
      <c r="BU7" s="649"/>
      <c r="BV7" s="649"/>
      <c r="BW7" s="649"/>
      <c r="BX7" s="649"/>
      <c r="BY7" s="649"/>
      <c r="BZ7" s="649"/>
      <c r="CA7" s="649"/>
      <c r="CB7" s="653"/>
      <c r="CD7" s="660" t="s">
        <v>231</v>
      </c>
      <c r="CE7" s="661"/>
      <c r="CF7" s="661"/>
      <c r="CG7" s="661"/>
      <c r="CH7" s="661"/>
      <c r="CI7" s="661"/>
      <c r="CJ7" s="661"/>
      <c r="CK7" s="661"/>
      <c r="CL7" s="661"/>
      <c r="CM7" s="661"/>
      <c r="CN7" s="661"/>
      <c r="CO7" s="661"/>
      <c r="CP7" s="661"/>
      <c r="CQ7" s="662"/>
      <c r="CR7" s="645">
        <v>3417097</v>
      </c>
      <c r="CS7" s="646"/>
      <c r="CT7" s="646"/>
      <c r="CU7" s="646"/>
      <c r="CV7" s="646"/>
      <c r="CW7" s="646"/>
      <c r="CX7" s="646"/>
      <c r="CY7" s="647"/>
      <c r="CZ7" s="648">
        <v>13.2</v>
      </c>
      <c r="DA7" s="648"/>
      <c r="DB7" s="648"/>
      <c r="DC7" s="648"/>
      <c r="DD7" s="654">
        <v>41942</v>
      </c>
      <c r="DE7" s="646"/>
      <c r="DF7" s="646"/>
      <c r="DG7" s="646"/>
      <c r="DH7" s="646"/>
      <c r="DI7" s="646"/>
      <c r="DJ7" s="646"/>
      <c r="DK7" s="646"/>
      <c r="DL7" s="646"/>
      <c r="DM7" s="646"/>
      <c r="DN7" s="646"/>
      <c r="DO7" s="646"/>
      <c r="DP7" s="647"/>
      <c r="DQ7" s="654">
        <v>2357746</v>
      </c>
      <c r="DR7" s="646"/>
      <c r="DS7" s="646"/>
      <c r="DT7" s="646"/>
      <c r="DU7" s="646"/>
      <c r="DV7" s="646"/>
      <c r="DW7" s="646"/>
      <c r="DX7" s="646"/>
      <c r="DY7" s="646"/>
      <c r="DZ7" s="646"/>
      <c r="EA7" s="646"/>
      <c r="EB7" s="646"/>
      <c r="EC7" s="655"/>
    </row>
    <row r="8" spans="2:143" ht="11.25" customHeight="1">
      <c r="B8" s="642" t="s">
        <v>232</v>
      </c>
      <c r="C8" s="643"/>
      <c r="D8" s="643"/>
      <c r="E8" s="643"/>
      <c r="F8" s="643"/>
      <c r="G8" s="643"/>
      <c r="H8" s="643"/>
      <c r="I8" s="643"/>
      <c r="J8" s="643"/>
      <c r="K8" s="643"/>
      <c r="L8" s="643"/>
      <c r="M8" s="643"/>
      <c r="N8" s="643"/>
      <c r="O8" s="643"/>
      <c r="P8" s="643"/>
      <c r="Q8" s="644"/>
      <c r="R8" s="645">
        <v>18531</v>
      </c>
      <c r="S8" s="646"/>
      <c r="T8" s="646"/>
      <c r="U8" s="646"/>
      <c r="V8" s="646"/>
      <c r="W8" s="646"/>
      <c r="X8" s="646"/>
      <c r="Y8" s="647"/>
      <c r="Z8" s="648">
        <v>0.1</v>
      </c>
      <c r="AA8" s="648"/>
      <c r="AB8" s="648"/>
      <c r="AC8" s="648"/>
      <c r="AD8" s="649">
        <v>18531</v>
      </c>
      <c r="AE8" s="649"/>
      <c r="AF8" s="649"/>
      <c r="AG8" s="649"/>
      <c r="AH8" s="649"/>
      <c r="AI8" s="649"/>
      <c r="AJ8" s="649"/>
      <c r="AK8" s="649"/>
      <c r="AL8" s="650">
        <v>0.1</v>
      </c>
      <c r="AM8" s="651"/>
      <c r="AN8" s="651"/>
      <c r="AO8" s="652"/>
      <c r="AP8" s="642" t="s">
        <v>233</v>
      </c>
      <c r="AQ8" s="643"/>
      <c r="AR8" s="643"/>
      <c r="AS8" s="643"/>
      <c r="AT8" s="643"/>
      <c r="AU8" s="643"/>
      <c r="AV8" s="643"/>
      <c r="AW8" s="643"/>
      <c r="AX8" s="643"/>
      <c r="AY8" s="643"/>
      <c r="AZ8" s="643"/>
      <c r="BA8" s="643"/>
      <c r="BB8" s="643"/>
      <c r="BC8" s="643"/>
      <c r="BD8" s="643"/>
      <c r="BE8" s="643"/>
      <c r="BF8" s="644"/>
      <c r="BG8" s="645">
        <v>110801</v>
      </c>
      <c r="BH8" s="646"/>
      <c r="BI8" s="646"/>
      <c r="BJ8" s="646"/>
      <c r="BK8" s="646"/>
      <c r="BL8" s="646"/>
      <c r="BM8" s="646"/>
      <c r="BN8" s="647"/>
      <c r="BO8" s="648">
        <v>1.3</v>
      </c>
      <c r="BP8" s="648"/>
      <c r="BQ8" s="648"/>
      <c r="BR8" s="648"/>
      <c r="BS8" s="654" t="s">
        <v>129</v>
      </c>
      <c r="BT8" s="646"/>
      <c r="BU8" s="646"/>
      <c r="BV8" s="646"/>
      <c r="BW8" s="646"/>
      <c r="BX8" s="646"/>
      <c r="BY8" s="646"/>
      <c r="BZ8" s="646"/>
      <c r="CA8" s="646"/>
      <c r="CB8" s="655"/>
      <c r="CD8" s="660" t="s">
        <v>234</v>
      </c>
      <c r="CE8" s="661"/>
      <c r="CF8" s="661"/>
      <c r="CG8" s="661"/>
      <c r="CH8" s="661"/>
      <c r="CI8" s="661"/>
      <c r="CJ8" s="661"/>
      <c r="CK8" s="661"/>
      <c r="CL8" s="661"/>
      <c r="CM8" s="661"/>
      <c r="CN8" s="661"/>
      <c r="CO8" s="661"/>
      <c r="CP8" s="661"/>
      <c r="CQ8" s="662"/>
      <c r="CR8" s="645">
        <v>9905855</v>
      </c>
      <c r="CS8" s="646"/>
      <c r="CT8" s="646"/>
      <c r="CU8" s="646"/>
      <c r="CV8" s="646"/>
      <c r="CW8" s="646"/>
      <c r="CX8" s="646"/>
      <c r="CY8" s="647"/>
      <c r="CZ8" s="648">
        <v>38.200000000000003</v>
      </c>
      <c r="DA8" s="648"/>
      <c r="DB8" s="648"/>
      <c r="DC8" s="648"/>
      <c r="DD8" s="654">
        <v>1396516</v>
      </c>
      <c r="DE8" s="646"/>
      <c r="DF8" s="646"/>
      <c r="DG8" s="646"/>
      <c r="DH8" s="646"/>
      <c r="DI8" s="646"/>
      <c r="DJ8" s="646"/>
      <c r="DK8" s="646"/>
      <c r="DL8" s="646"/>
      <c r="DM8" s="646"/>
      <c r="DN8" s="646"/>
      <c r="DO8" s="646"/>
      <c r="DP8" s="647"/>
      <c r="DQ8" s="654">
        <v>4250856</v>
      </c>
      <c r="DR8" s="646"/>
      <c r="DS8" s="646"/>
      <c r="DT8" s="646"/>
      <c r="DU8" s="646"/>
      <c r="DV8" s="646"/>
      <c r="DW8" s="646"/>
      <c r="DX8" s="646"/>
      <c r="DY8" s="646"/>
      <c r="DZ8" s="646"/>
      <c r="EA8" s="646"/>
      <c r="EB8" s="646"/>
      <c r="EC8" s="655"/>
    </row>
    <row r="9" spans="2:143" ht="11.25" customHeight="1">
      <c r="B9" s="642" t="s">
        <v>235</v>
      </c>
      <c r="C9" s="643"/>
      <c r="D9" s="643"/>
      <c r="E9" s="643"/>
      <c r="F9" s="643"/>
      <c r="G9" s="643"/>
      <c r="H9" s="643"/>
      <c r="I9" s="643"/>
      <c r="J9" s="643"/>
      <c r="K9" s="643"/>
      <c r="L9" s="643"/>
      <c r="M9" s="643"/>
      <c r="N9" s="643"/>
      <c r="O9" s="643"/>
      <c r="P9" s="643"/>
      <c r="Q9" s="644"/>
      <c r="R9" s="645">
        <v>10324</v>
      </c>
      <c r="S9" s="646"/>
      <c r="T9" s="646"/>
      <c r="U9" s="646"/>
      <c r="V9" s="646"/>
      <c r="W9" s="646"/>
      <c r="X9" s="646"/>
      <c r="Y9" s="647"/>
      <c r="Z9" s="648">
        <v>0</v>
      </c>
      <c r="AA9" s="648"/>
      <c r="AB9" s="648"/>
      <c r="AC9" s="648"/>
      <c r="AD9" s="649">
        <v>10324</v>
      </c>
      <c r="AE9" s="649"/>
      <c r="AF9" s="649"/>
      <c r="AG9" s="649"/>
      <c r="AH9" s="649"/>
      <c r="AI9" s="649"/>
      <c r="AJ9" s="649"/>
      <c r="AK9" s="649"/>
      <c r="AL9" s="650">
        <v>0.1</v>
      </c>
      <c r="AM9" s="651"/>
      <c r="AN9" s="651"/>
      <c r="AO9" s="652"/>
      <c r="AP9" s="642" t="s">
        <v>236</v>
      </c>
      <c r="AQ9" s="643"/>
      <c r="AR9" s="643"/>
      <c r="AS9" s="643"/>
      <c r="AT9" s="643"/>
      <c r="AU9" s="643"/>
      <c r="AV9" s="643"/>
      <c r="AW9" s="643"/>
      <c r="AX9" s="643"/>
      <c r="AY9" s="643"/>
      <c r="AZ9" s="643"/>
      <c r="BA9" s="643"/>
      <c r="BB9" s="643"/>
      <c r="BC9" s="643"/>
      <c r="BD9" s="643"/>
      <c r="BE9" s="643"/>
      <c r="BF9" s="644"/>
      <c r="BG9" s="645">
        <v>2678771</v>
      </c>
      <c r="BH9" s="646"/>
      <c r="BI9" s="646"/>
      <c r="BJ9" s="646"/>
      <c r="BK9" s="646"/>
      <c r="BL9" s="646"/>
      <c r="BM9" s="646"/>
      <c r="BN9" s="647"/>
      <c r="BO9" s="648">
        <v>30.7</v>
      </c>
      <c r="BP9" s="648"/>
      <c r="BQ9" s="648"/>
      <c r="BR9" s="648"/>
      <c r="BS9" s="654" t="s">
        <v>129</v>
      </c>
      <c r="BT9" s="646"/>
      <c r="BU9" s="646"/>
      <c r="BV9" s="646"/>
      <c r="BW9" s="646"/>
      <c r="BX9" s="646"/>
      <c r="BY9" s="646"/>
      <c r="BZ9" s="646"/>
      <c r="CA9" s="646"/>
      <c r="CB9" s="655"/>
      <c r="CD9" s="660" t="s">
        <v>237</v>
      </c>
      <c r="CE9" s="661"/>
      <c r="CF9" s="661"/>
      <c r="CG9" s="661"/>
      <c r="CH9" s="661"/>
      <c r="CI9" s="661"/>
      <c r="CJ9" s="661"/>
      <c r="CK9" s="661"/>
      <c r="CL9" s="661"/>
      <c r="CM9" s="661"/>
      <c r="CN9" s="661"/>
      <c r="CO9" s="661"/>
      <c r="CP9" s="661"/>
      <c r="CQ9" s="662"/>
      <c r="CR9" s="645">
        <v>1446981</v>
      </c>
      <c r="CS9" s="646"/>
      <c r="CT9" s="646"/>
      <c r="CU9" s="646"/>
      <c r="CV9" s="646"/>
      <c r="CW9" s="646"/>
      <c r="CX9" s="646"/>
      <c r="CY9" s="647"/>
      <c r="CZ9" s="648">
        <v>5.6</v>
      </c>
      <c r="DA9" s="648"/>
      <c r="DB9" s="648"/>
      <c r="DC9" s="648"/>
      <c r="DD9" s="654">
        <v>15064</v>
      </c>
      <c r="DE9" s="646"/>
      <c r="DF9" s="646"/>
      <c r="DG9" s="646"/>
      <c r="DH9" s="646"/>
      <c r="DI9" s="646"/>
      <c r="DJ9" s="646"/>
      <c r="DK9" s="646"/>
      <c r="DL9" s="646"/>
      <c r="DM9" s="646"/>
      <c r="DN9" s="646"/>
      <c r="DO9" s="646"/>
      <c r="DP9" s="647"/>
      <c r="DQ9" s="654">
        <v>1421105</v>
      </c>
      <c r="DR9" s="646"/>
      <c r="DS9" s="646"/>
      <c r="DT9" s="646"/>
      <c r="DU9" s="646"/>
      <c r="DV9" s="646"/>
      <c r="DW9" s="646"/>
      <c r="DX9" s="646"/>
      <c r="DY9" s="646"/>
      <c r="DZ9" s="646"/>
      <c r="EA9" s="646"/>
      <c r="EB9" s="646"/>
      <c r="EC9" s="655"/>
    </row>
    <row r="10" spans="2:143" ht="11.25" customHeight="1">
      <c r="B10" s="642" t="s">
        <v>238</v>
      </c>
      <c r="C10" s="643"/>
      <c r="D10" s="643"/>
      <c r="E10" s="643"/>
      <c r="F10" s="643"/>
      <c r="G10" s="643"/>
      <c r="H10" s="643"/>
      <c r="I10" s="643"/>
      <c r="J10" s="643"/>
      <c r="K10" s="643"/>
      <c r="L10" s="643"/>
      <c r="M10" s="643"/>
      <c r="N10" s="643"/>
      <c r="O10" s="643"/>
      <c r="P10" s="643"/>
      <c r="Q10" s="644"/>
      <c r="R10" s="645" t="s">
        <v>129</v>
      </c>
      <c r="S10" s="646"/>
      <c r="T10" s="646"/>
      <c r="U10" s="646"/>
      <c r="V10" s="646"/>
      <c r="W10" s="646"/>
      <c r="X10" s="646"/>
      <c r="Y10" s="647"/>
      <c r="Z10" s="648" t="s">
        <v>129</v>
      </c>
      <c r="AA10" s="648"/>
      <c r="AB10" s="648"/>
      <c r="AC10" s="648"/>
      <c r="AD10" s="649" t="s">
        <v>239</v>
      </c>
      <c r="AE10" s="649"/>
      <c r="AF10" s="649"/>
      <c r="AG10" s="649"/>
      <c r="AH10" s="649"/>
      <c r="AI10" s="649"/>
      <c r="AJ10" s="649"/>
      <c r="AK10" s="649"/>
      <c r="AL10" s="650" t="s">
        <v>129</v>
      </c>
      <c r="AM10" s="651"/>
      <c r="AN10" s="651"/>
      <c r="AO10" s="652"/>
      <c r="AP10" s="642" t="s">
        <v>240</v>
      </c>
      <c r="AQ10" s="643"/>
      <c r="AR10" s="643"/>
      <c r="AS10" s="643"/>
      <c r="AT10" s="643"/>
      <c r="AU10" s="643"/>
      <c r="AV10" s="643"/>
      <c r="AW10" s="643"/>
      <c r="AX10" s="643"/>
      <c r="AY10" s="643"/>
      <c r="AZ10" s="643"/>
      <c r="BA10" s="643"/>
      <c r="BB10" s="643"/>
      <c r="BC10" s="643"/>
      <c r="BD10" s="643"/>
      <c r="BE10" s="643"/>
      <c r="BF10" s="644"/>
      <c r="BG10" s="645">
        <v>220072</v>
      </c>
      <c r="BH10" s="646"/>
      <c r="BI10" s="646"/>
      <c r="BJ10" s="646"/>
      <c r="BK10" s="646"/>
      <c r="BL10" s="646"/>
      <c r="BM10" s="646"/>
      <c r="BN10" s="647"/>
      <c r="BO10" s="648">
        <v>2.5</v>
      </c>
      <c r="BP10" s="648"/>
      <c r="BQ10" s="648"/>
      <c r="BR10" s="648"/>
      <c r="BS10" s="654" t="s">
        <v>239</v>
      </c>
      <c r="BT10" s="646"/>
      <c r="BU10" s="646"/>
      <c r="BV10" s="646"/>
      <c r="BW10" s="646"/>
      <c r="BX10" s="646"/>
      <c r="BY10" s="646"/>
      <c r="BZ10" s="646"/>
      <c r="CA10" s="646"/>
      <c r="CB10" s="655"/>
      <c r="CD10" s="660" t="s">
        <v>241</v>
      </c>
      <c r="CE10" s="661"/>
      <c r="CF10" s="661"/>
      <c r="CG10" s="661"/>
      <c r="CH10" s="661"/>
      <c r="CI10" s="661"/>
      <c r="CJ10" s="661"/>
      <c r="CK10" s="661"/>
      <c r="CL10" s="661"/>
      <c r="CM10" s="661"/>
      <c r="CN10" s="661"/>
      <c r="CO10" s="661"/>
      <c r="CP10" s="661"/>
      <c r="CQ10" s="662"/>
      <c r="CR10" s="645">
        <v>44572</v>
      </c>
      <c r="CS10" s="646"/>
      <c r="CT10" s="646"/>
      <c r="CU10" s="646"/>
      <c r="CV10" s="646"/>
      <c r="CW10" s="646"/>
      <c r="CX10" s="646"/>
      <c r="CY10" s="647"/>
      <c r="CZ10" s="648">
        <v>0.2</v>
      </c>
      <c r="DA10" s="648"/>
      <c r="DB10" s="648"/>
      <c r="DC10" s="648"/>
      <c r="DD10" s="654" t="s">
        <v>129</v>
      </c>
      <c r="DE10" s="646"/>
      <c r="DF10" s="646"/>
      <c r="DG10" s="646"/>
      <c r="DH10" s="646"/>
      <c r="DI10" s="646"/>
      <c r="DJ10" s="646"/>
      <c r="DK10" s="646"/>
      <c r="DL10" s="646"/>
      <c r="DM10" s="646"/>
      <c r="DN10" s="646"/>
      <c r="DO10" s="646"/>
      <c r="DP10" s="647"/>
      <c r="DQ10" s="654">
        <v>20486</v>
      </c>
      <c r="DR10" s="646"/>
      <c r="DS10" s="646"/>
      <c r="DT10" s="646"/>
      <c r="DU10" s="646"/>
      <c r="DV10" s="646"/>
      <c r="DW10" s="646"/>
      <c r="DX10" s="646"/>
      <c r="DY10" s="646"/>
      <c r="DZ10" s="646"/>
      <c r="EA10" s="646"/>
      <c r="EB10" s="646"/>
      <c r="EC10" s="655"/>
    </row>
    <row r="11" spans="2:143" ht="11.25" customHeight="1">
      <c r="B11" s="642" t="s">
        <v>242</v>
      </c>
      <c r="C11" s="643"/>
      <c r="D11" s="643"/>
      <c r="E11" s="643"/>
      <c r="F11" s="643"/>
      <c r="G11" s="643"/>
      <c r="H11" s="643"/>
      <c r="I11" s="643"/>
      <c r="J11" s="643"/>
      <c r="K11" s="643"/>
      <c r="L11" s="643"/>
      <c r="M11" s="643"/>
      <c r="N11" s="643"/>
      <c r="O11" s="643"/>
      <c r="P11" s="643"/>
      <c r="Q11" s="644"/>
      <c r="R11" s="645">
        <v>1144139</v>
      </c>
      <c r="S11" s="646"/>
      <c r="T11" s="646"/>
      <c r="U11" s="646"/>
      <c r="V11" s="646"/>
      <c r="W11" s="646"/>
      <c r="X11" s="646"/>
      <c r="Y11" s="647"/>
      <c r="Z11" s="650">
        <v>4.2</v>
      </c>
      <c r="AA11" s="651"/>
      <c r="AB11" s="651"/>
      <c r="AC11" s="663"/>
      <c r="AD11" s="654">
        <v>1144139</v>
      </c>
      <c r="AE11" s="646"/>
      <c r="AF11" s="646"/>
      <c r="AG11" s="646"/>
      <c r="AH11" s="646"/>
      <c r="AI11" s="646"/>
      <c r="AJ11" s="646"/>
      <c r="AK11" s="647"/>
      <c r="AL11" s="650">
        <v>8.6999999999999993</v>
      </c>
      <c r="AM11" s="651"/>
      <c r="AN11" s="651"/>
      <c r="AO11" s="652"/>
      <c r="AP11" s="642" t="s">
        <v>243</v>
      </c>
      <c r="AQ11" s="643"/>
      <c r="AR11" s="643"/>
      <c r="AS11" s="643"/>
      <c r="AT11" s="643"/>
      <c r="AU11" s="643"/>
      <c r="AV11" s="643"/>
      <c r="AW11" s="643"/>
      <c r="AX11" s="643"/>
      <c r="AY11" s="643"/>
      <c r="AZ11" s="643"/>
      <c r="BA11" s="643"/>
      <c r="BB11" s="643"/>
      <c r="BC11" s="643"/>
      <c r="BD11" s="643"/>
      <c r="BE11" s="643"/>
      <c r="BF11" s="644"/>
      <c r="BG11" s="645">
        <v>592753</v>
      </c>
      <c r="BH11" s="646"/>
      <c r="BI11" s="646"/>
      <c r="BJ11" s="646"/>
      <c r="BK11" s="646"/>
      <c r="BL11" s="646"/>
      <c r="BM11" s="646"/>
      <c r="BN11" s="647"/>
      <c r="BO11" s="648">
        <v>6.8</v>
      </c>
      <c r="BP11" s="648"/>
      <c r="BQ11" s="648"/>
      <c r="BR11" s="648"/>
      <c r="BS11" s="654">
        <v>83710</v>
      </c>
      <c r="BT11" s="646"/>
      <c r="BU11" s="646"/>
      <c r="BV11" s="646"/>
      <c r="BW11" s="646"/>
      <c r="BX11" s="646"/>
      <c r="BY11" s="646"/>
      <c r="BZ11" s="646"/>
      <c r="CA11" s="646"/>
      <c r="CB11" s="655"/>
      <c r="CD11" s="660" t="s">
        <v>244</v>
      </c>
      <c r="CE11" s="661"/>
      <c r="CF11" s="661"/>
      <c r="CG11" s="661"/>
      <c r="CH11" s="661"/>
      <c r="CI11" s="661"/>
      <c r="CJ11" s="661"/>
      <c r="CK11" s="661"/>
      <c r="CL11" s="661"/>
      <c r="CM11" s="661"/>
      <c r="CN11" s="661"/>
      <c r="CO11" s="661"/>
      <c r="CP11" s="661"/>
      <c r="CQ11" s="662"/>
      <c r="CR11" s="645">
        <v>531281</v>
      </c>
      <c r="CS11" s="646"/>
      <c r="CT11" s="646"/>
      <c r="CU11" s="646"/>
      <c r="CV11" s="646"/>
      <c r="CW11" s="646"/>
      <c r="CX11" s="646"/>
      <c r="CY11" s="647"/>
      <c r="CZ11" s="648">
        <v>2</v>
      </c>
      <c r="DA11" s="648"/>
      <c r="DB11" s="648"/>
      <c r="DC11" s="648"/>
      <c r="DD11" s="654">
        <v>129681</v>
      </c>
      <c r="DE11" s="646"/>
      <c r="DF11" s="646"/>
      <c r="DG11" s="646"/>
      <c r="DH11" s="646"/>
      <c r="DI11" s="646"/>
      <c r="DJ11" s="646"/>
      <c r="DK11" s="646"/>
      <c r="DL11" s="646"/>
      <c r="DM11" s="646"/>
      <c r="DN11" s="646"/>
      <c r="DO11" s="646"/>
      <c r="DP11" s="647"/>
      <c r="DQ11" s="654">
        <v>248480</v>
      </c>
      <c r="DR11" s="646"/>
      <c r="DS11" s="646"/>
      <c r="DT11" s="646"/>
      <c r="DU11" s="646"/>
      <c r="DV11" s="646"/>
      <c r="DW11" s="646"/>
      <c r="DX11" s="646"/>
      <c r="DY11" s="646"/>
      <c r="DZ11" s="646"/>
      <c r="EA11" s="646"/>
      <c r="EB11" s="646"/>
      <c r="EC11" s="655"/>
    </row>
    <row r="12" spans="2:143" ht="11.25" customHeight="1">
      <c r="B12" s="642" t="s">
        <v>245</v>
      </c>
      <c r="C12" s="643"/>
      <c r="D12" s="643"/>
      <c r="E12" s="643"/>
      <c r="F12" s="643"/>
      <c r="G12" s="643"/>
      <c r="H12" s="643"/>
      <c r="I12" s="643"/>
      <c r="J12" s="643"/>
      <c r="K12" s="643"/>
      <c r="L12" s="643"/>
      <c r="M12" s="643"/>
      <c r="N12" s="643"/>
      <c r="O12" s="643"/>
      <c r="P12" s="643"/>
      <c r="Q12" s="644"/>
      <c r="R12" s="645">
        <v>6080</v>
      </c>
      <c r="S12" s="646"/>
      <c r="T12" s="646"/>
      <c r="U12" s="646"/>
      <c r="V12" s="646"/>
      <c r="W12" s="646"/>
      <c r="X12" s="646"/>
      <c r="Y12" s="647"/>
      <c r="Z12" s="648">
        <v>0</v>
      </c>
      <c r="AA12" s="648"/>
      <c r="AB12" s="648"/>
      <c r="AC12" s="648"/>
      <c r="AD12" s="649">
        <v>6080</v>
      </c>
      <c r="AE12" s="649"/>
      <c r="AF12" s="649"/>
      <c r="AG12" s="649"/>
      <c r="AH12" s="649"/>
      <c r="AI12" s="649"/>
      <c r="AJ12" s="649"/>
      <c r="AK12" s="649"/>
      <c r="AL12" s="650">
        <v>0</v>
      </c>
      <c r="AM12" s="651"/>
      <c r="AN12" s="651"/>
      <c r="AO12" s="652"/>
      <c r="AP12" s="642" t="s">
        <v>246</v>
      </c>
      <c r="AQ12" s="643"/>
      <c r="AR12" s="643"/>
      <c r="AS12" s="643"/>
      <c r="AT12" s="643"/>
      <c r="AU12" s="643"/>
      <c r="AV12" s="643"/>
      <c r="AW12" s="643"/>
      <c r="AX12" s="643"/>
      <c r="AY12" s="643"/>
      <c r="AZ12" s="643"/>
      <c r="BA12" s="643"/>
      <c r="BB12" s="643"/>
      <c r="BC12" s="643"/>
      <c r="BD12" s="643"/>
      <c r="BE12" s="643"/>
      <c r="BF12" s="644"/>
      <c r="BG12" s="645">
        <v>3876131</v>
      </c>
      <c r="BH12" s="646"/>
      <c r="BI12" s="646"/>
      <c r="BJ12" s="646"/>
      <c r="BK12" s="646"/>
      <c r="BL12" s="646"/>
      <c r="BM12" s="646"/>
      <c r="BN12" s="647"/>
      <c r="BO12" s="648">
        <v>44.5</v>
      </c>
      <c r="BP12" s="648"/>
      <c r="BQ12" s="648"/>
      <c r="BR12" s="648"/>
      <c r="BS12" s="654" t="s">
        <v>129</v>
      </c>
      <c r="BT12" s="646"/>
      <c r="BU12" s="646"/>
      <c r="BV12" s="646"/>
      <c r="BW12" s="646"/>
      <c r="BX12" s="646"/>
      <c r="BY12" s="646"/>
      <c r="BZ12" s="646"/>
      <c r="CA12" s="646"/>
      <c r="CB12" s="655"/>
      <c r="CD12" s="660" t="s">
        <v>247</v>
      </c>
      <c r="CE12" s="661"/>
      <c r="CF12" s="661"/>
      <c r="CG12" s="661"/>
      <c r="CH12" s="661"/>
      <c r="CI12" s="661"/>
      <c r="CJ12" s="661"/>
      <c r="CK12" s="661"/>
      <c r="CL12" s="661"/>
      <c r="CM12" s="661"/>
      <c r="CN12" s="661"/>
      <c r="CO12" s="661"/>
      <c r="CP12" s="661"/>
      <c r="CQ12" s="662"/>
      <c r="CR12" s="645">
        <v>1852378</v>
      </c>
      <c r="CS12" s="646"/>
      <c r="CT12" s="646"/>
      <c r="CU12" s="646"/>
      <c r="CV12" s="646"/>
      <c r="CW12" s="646"/>
      <c r="CX12" s="646"/>
      <c r="CY12" s="647"/>
      <c r="CZ12" s="648">
        <v>7.1</v>
      </c>
      <c r="DA12" s="648"/>
      <c r="DB12" s="648"/>
      <c r="DC12" s="648"/>
      <c r="DD12" s="654">
        <v>24601</v>
      </c>
      <c r="DE12" s="646"/>
      <c r="DF12" s="646"/>
      <c r="DG12" s="646"/>
      <c r="DH12" s="646"/>
      <c r="DI12" s="646"/>
      <c r="DJ12" s="646"/>
      <c r="DK12" s="646"/>
      <c r="DL12" s="646"/>
      <c r="DM12" s="646"/>
      <c r="DN12" s="646"/>
      <c r="DO12" s="646"/>
      <c r="DP12" s="647"/>
      <c r="DQ12" s="654">
        <v>263064</v>
      </c>
      <c r="DR12" s="646"/>
      <c r="DS12" s="646"/>
      <c r="DT12" s="646"/>
      <c r="DU12" s="646"/>
      <c r="DV12" s="646"/>
      <c r="DW12" s="646"/>
      <c r="DX12" s="646"/>
      <c r="DY12" s="646"/>
      <c r="DZ12" s="646"/>
      <c r="EA12" s="646"/>
      <c r="EB12" s="646"/>
      <c r="EC12" s="655"/>
    </row>
    <row r="13" spans="2:143" ht="11.25" customHeight="1">
      <c r="B13" s="642" t="s">
        <v>248</v>
      </c>
      <c r="C13" s="643"/>
      <c r="D13" s="643"/>
      <c r="E13" s="643"/>
      <c r="F13" s="643"/>
      <c r="G13" s="643"/>
      <c r="H13" s="643"/>
      <c r="I13" s="643"/>
      <c r="J13" s="643"/>
      <c r="K13" s="643"/>
      <c r="L13" s="643"/>
      <c r="M13" s="643"/>
      <c r="N13" s="643"/>
      <c r="O13" s="643"/>
      <c r="P13" s="643"/>
      <c r="Q13" s="644"/>
      <c r="R13" s="645" t="s">
        <v>129</v>
      </c>
      <c r="S13" s="646"/>
      <c r="T13" s="646"/>
      <c r="U13" s="646"/>
      <c r="V13" s="646"/>
      <c r="W13" s="646"/>
      <c r="X13" s="646"/>
      <c r="Y13" s="647"/>
      <c r="Z13" s="648" t="s">
        <v>239</v>
      </c>
      <c r="AA13" s="648"/>
      <c r="AB13" s="648"/>
      <c r="AC13" s="648"/>
      <c r="AD13" s="649" t="s">
        <v>129</v>
      </c>
      <c r="AE13" s="649"/>
      <c r="AF13" s="649"/>
      <c r="AG13" s="649"/>
      <c r="AH13" s="649"/>
      <c r="AI13" s="649"/>
      <c r="AJ13" s="649"/>
      <c r="AK13" s="649"/>
      <c r="AL13" s="650" t="s">
        <v>129</v>
      </c>
      <c r="AM13" s="651"/>
      <c r="AN13" s="651"/>
      <c r="AO13" s="652"/>
      <c r="AP13" s="642" t="s">
        <v>249</v>
      </c>
      <c r="AQ13" s="643"/>
      <c r="AR13" s="643"/>
      <c r="AS13" s="643"/>
      <c r="AT13" s="643"/>
      <c r="AU13" s="643"/>
      <c r="AV13" s="643"/>
      <c r="AW13" s="643"/>
      <c r="AX13" s="643"/>
      <c r="AY13" s="643"/>
      <c r="AZ13" s="643"/>
      <c r="BA13" s="643"/>
      <c r="BB13" s="643"/>
      <c r="BC13" s="643"/>
      <c r="BD13" s="643"/>
      <c r="BE13" s="643"/>
      <c r="BF13" s="644"/>
      <c r="BG13" s="645">
        <v>3857900</v>
      </c>
      <c r="BH13" s="646"/>
      <c r="BI13" s="646"/>
      <c r="BJ13" s="646"/>
      <c r="BK13" s="646"/>
      <c r="BL13" s="646"/>
      <c r="BM13" s="646"/>
      <c r="BN13" s="647"/>
      <c r="BO13" s="648">
        <v>44.2</v>
      </c>
      <c r="BP13" s="648"/>
      <c r="BQ13" s="648"/>
      <c r="BR13" s="648"/>
      <c r="BS13" s="654" t="s">
        <v>239</v>
      </c>
      <c r="BT13" s="646"/>
      <c r="BU13" s="646"/>
      <c r="BV13" s="646"/>
      <c r="BW13" s="646"/>
      <c r="BX13" s="646"/>
      <c r="BY13" s="646"/>
      <c r="BZ13" s="646"/>
      <c r="CA13" s="646"/>
      <c r="CB13" s="655"/>
      <c r="CD13" s="660" t="s">
        <v>250</v>
      </c>
      <c r="CE13" s="661"/>
      <c r="CF13" s="661"/>
      <c r="CG13" s="661"/>
      <c r="CH13" s="661"/>
      <c r="CI13" s="661"/>
      <c r="CJ13" s="661"/>
      <c r="CK13" s="661"/>
      <c r="CL13" s="661"/>
      <c r="CM13" s="661"/>
      <c r="CN13" s="661"/>
      <c r="CO13" s="661"/>
      <c r="CP13" s="661"/>
      <c r="CQ13" s="662"/>
      <c r="CR13" s="645">
        <v>2552474</v>
      </c>
      <c r="CS13" s="646"/>
      <c r="CT13" s="646"/>
      <c r="CU13" s="646"/>
      <c r="CV13" s="646"/>
      <c r="CW13" s="646"/>
      <c r="CX13" s="646"/>
      <c r="CY13" s="647"/>
      <c r="CZ13" s="648">
        <v>9.8000000000000007</v>
      </c>
      <c r="DA13" s="648"/>
      <c r="DB13" s="648"/>
      <c r="DC13" s="648"/>
      <c r="DD13" s="654">
        <v>1475893</v>
      </c>
      <c r="DE13" s="646"/>
      <c r="DF13" s="646"/>
      <c r="DG13" s="646"/>
      <c r="DH13" s="646"/>
      <c r="DI13" s="646"/>
      <c r="DJ13" s="646"/>
      <c r="DK13" s="646"/>
      <c r="DL13" s="646"/>
      <c r="DM13" s="646"/>
      <c r="DN13" s="646"/>
      <c r="DO13" s="646"/>
      <c r="DP13" s="647"/>
      <c r="DQ13" s="654">
        <v>1606367</v>
      </c>
      <c r="DR13" s="646"/>
      <c r="DS13" s="646"/>
      <c r="DT13" s="646"/>
      <c r="DU13" s="646"/>
      <c r="DV13" s="646"/>
      <c r="DW13" s="646"/>
      <c r="DX13" s="646"/>
      <c r="DY13" s="646"/>
      <c r="DZ13" s="646"/>
      <c r="EA13" s="646"/>
      <c r="EB13" s="646"/>
      <c r="EC13" s="655"/>
    </row>
    <row r="14" spans="2:143" ht="11.25" customHeight="1">
      <c r="B14" s="642" t="s">
        <v>251</v>
      </c>
      <c r="C14" s="643"/>
      <c r="D14" s="643"/>
      <c r="E14" s="643"/>
      <c r="F14" s="643"/>
      <c r="G14" s="643"/>
      <c r="H14" s="643"/>
      <c r="I14" s="643"/>
      <c r="J14" s="643"/>
      <c r="K14" s="643"/>
      <c r="L14" s="643"/>
      <c r="M14" s="643"/>
      <c r="N14" s="643"/>
      <c r="O14" s="643"/>
      <c r="P14" s="643"/>
      <c r="Q14" s="644"/>
      <c r="R14" s="645">
        <v>29012</v>
      </c>
      <c r="S14" s="646"/>
      <c r="T14" s="646"/>
      <c r="U14" s="646"/>
      <c r="V14" s="646"/>
      <c r="W14" s="646"/>
      <c r="X14" s="646"/>
      <c r="Y14" s="647"/>
      <c r="Z14" s="648">
        <v>0.1</v>
      </c>
      <c r="AA14" s="648"/>
      <c r="AB14" s="648"/>
      <c r="AC14" s="648"/>
      <c r="AD14" s="649">
        <v>29012</v>
      </c>
      <c r="AE14" s="649"/>
      <c r="AF14" s="649"/>
      <c r="AG14" s="649"/>
      <c r="AH14" s="649"/>
      <c r="AI14" s="649"/>
      <c r="AJ14" s="649"/>
      <c r="AK14" s="649"/>
      <c r="AL14" s="650">
        <v>0.2</v>
      </c>
      <c r="AM14" s="651"/>
      <c r="AN14" s="651"/>
      <c r="AO14" s="652"/>
      <c r="AP14" s="642" t="s">
        <v>252</v>
      </c>
      <c r="AQ14" s="643"/>
      <c r="AR14" s="643"/>
      <c r="AS14" s="643"/>
      <c r="AT14" s="643"/>
      <c r="AU14" s="643"/>
      <c r="AV14" s="643"/>
      <c r="AW14" s="643"/>
      <c r="AX14" s="643"/>
      <c r="AY14" s="643"/>
      <c r="AZ14" s="643"/>
      <c r="BA14" s="643"/>
      <c r="BB14" s="643"/>
      <c r="BC14" s="643"/>
      <c r="BD14" s="643"/>
      <c r="BE14" s="643"/>
      <c r="BF14" s="644"/>
      <c r="BG14" s="645">
        <v>212212</v>
      </c>
      <c r="BH14" s="646"/>
      <c r="BI14" s="646"/>
      <c r="BJ14" s="646"/>
      <c r="BK14" s="646"/>
      <c r="BL14" s="646"/>
      <c r="BM14" s="646"/>
      <c r="BN14" s="647"/>
      <c r="BO14" s="648">
        <v>2.4</v>
      </c>
      <c r="BP14" s="648"/>
      <c r="BQ14" s="648"/>
      <c r="BR14" s="648"/>
      <c r="BS14" s="654" t="s">
        <v>239</v>
      </c>
      <c r="BT14" s="646"/>
      <c r="BU14" s="646"/>
      <c r="BV14" s="646"/>
      <c r="BW14" s="646"/>
      <c r="BX14" s="646"/>
      <c r="BY14" s="646"/>
      <c r="BZ14" s="646"/>
      <c r="CA14" s="646"/>
      <c r="CB14" s="655"/>
      <c r="CD14" s="660" t="s">
        <v>253</v>
      </c>
      <c r="CE14" s="661"/>
      <c r="CF14" s="661"/>
      <c r="CG14" s="661"/>
      <c r="CH14" s="661"/>
      <c r="CI14" s="661"/>
      <c r="CJ14" s="661"/>
      <c r="CK14" s="661"/>
      <c r="CL14" s="661"/>
      <c r="CM14" s="661"/>
      <c r="CN14" s="661"/>
      <c r="CO14" s="661"/>
      <c r="CP14" s="661"/>
      <c r="CQ14" s="662"/>
      <c r="CR14" s="645">
        <v>819027</v>
      </c>
      <c r="CS14" s="646"/>
      <c r="CT14" s="646"/>
      <c r="CU14" s="646"/>
      <c r="CV14" s="646"/>
      <c r="CW14" s="646"/>
      <c r="CX14" s="646"/>
      <c r="CY14" s="647"/>
      <c r="CZ14" s="648">
        <v>3.2</v>
      </c>
      <c r="DA14" s="648"/>
      <c r="DB14" s="648"/>
      <c r="DC14" s="648"/>
      <c r="DD14" s="654">
        <v>160751</v>
      </c>
      <c r="DE14" s="646"/>
      <c r="DF14" s="646"/>
      <c r="DG14" s="646"/>
      <c r="DH14" s="646"/>
      <c r="DI14" s="646"/>
      <c r="DJ14" s="646"/>
      <c r="DK14" s="646"/>
      <c r="DL14" s="646"/>
      <c r="DM14" s="646"/>
      <c r="DN14" s="646"/>
      <c r="DO14" s="646"/>
      <c r="DP14" s="647"/>
      <c r="DQ14" s="654">
        <v>734857</v>
      </c>
      <c r="DR14" s="646"/>
      <c r="DS14" s="646"/>
      <c r="DT14" s="646"/>
      <c r="DU14" s="646"/>
      <c r="DV14" s="646"/>
      <c r="DW14" s="646"/>
      <c r="DX14" s="646"/>
      <c r="DY14" s="646"/>
      <c r="DZ14" s="646"/>
      <c r="EA14" s="646"/>
      <c r="EB14" s="646"/>
      <c r="EC14" s="655"/>
    </row>
    <row r="15" spans="2:143" ht="11.25" customHeight="1">
      <c r="B15" s="642" t="s">
        <v>254</v>
      </c>
      <c r="C15" s="643"/>
      <c r="D15" s="643"/>
      <c r="E15" s="643"/>
      <c r="F15" s="643"/>
      <c r="G15" s="643"/>
      <c r="H15" s="643"/>
      <c r="I15" s="643"/>
      <c r="J15" s="643"/>
      <c r="K15" s="643"/>
      <c r="L15" s="643"/>
      <c r="M15" s="643"/>
      <c r="N15" s="643"/>
      <c r="O15" s="643"/>
      <c r="P15" s="643"/>
      <c r="Q15" s="644"/>
      <c r="R15" s="645" t="s">
        <v>129</v>
      </c>
      <c r="S15" s="646"/>
      <c r="T15" s="646"/>
      <c r="U15" s="646"/>
      <c r="V15" s="646"/>
      <c r="W15" s="646"/>
      <c r="X15" s="646"/>
      <c r="Y15" s="647"/>
      <c r="Z15" s="648" t="s">
        <v>239</v>
      </c>
      <c r="AA15" s="648"/>
      <c r="AB15" s="648"/>
      <c r="AC15" s="648"/>
      <c r="AD15" s="649" t="s">
        <v>239</v>
      </c>
      <c r="AE15" s="649"/>
      <c r="AF15" s="649"/>
      <c r="AG15" s="649"/>
      <c r="AH15" s="649"/>
      <c r="AI15" s="649"/>
      <c r="AJ15" s="649"/>
      <c r="AK15" s="649"/>
      <c r="AL15" s="650" t="s">
        <v>129</v>
      </c>
      <c r="AM15" s="651"/>
      <c r="AN15" s="651"/>
      <c r="AO15" s="652"/>
      <c r="AP15" s="642" t="s">
        <v>255</v>
      </c>
      <c r="AQ15" s="643"/>
      <c r="AR15" s="643"/>
      <c r="AS15" s="643"/>
      <c r="AT15" s="643"/>
      <c r="AU15" s="643"/>
      <c r="AV15" s="643"/>
      <c r="AW15" s="643"/>
      <c r="AX15" s="643"/>
      <c r="AY15" s="643"/>
      <c r="AZ15" s="643"/>
      <c r="BA15" s="643"/>
      <c r="BB15" s="643"/>
      <c r="BC15" s="643"/>
      <c r="BD15" s="643"/>
      <c r="BE15" s="643"/>
      <c r="BF15" s="644"/>
      <c r="BG15" s="645">
        <v>440467</v>
      </c>
      <c r="BH15" s="646"/>
      <c r="BI15" s="646"/>
      <c r="BJ15" s="646"/>
      <c r="BK15" s="646"/>
      <c r="BL15" s="646"/>
      <c r="BM15" s="646"/>
      <c r="BN15" s="647"/>
      <c r="BO15" s="648">
        <v>5.0999999999999996</v>
      </c>
      <c r="BP15" s="648"/>
      <c r="BQ15" s="648"/>
      <c r="BR15" s="648"/>
      <c r="BS15" s="654" t="s">
        <v>129</v>
      </c>
      <c r="BT15" s="646"/>
      <c r="BU15" s="646"/>
      <c r="BV15" s="646"/>
      <c r="BW15" s="646"/>
      <c r="BX15" s="646"/>
      <c r="BY15" s="646"/>
      <c r="BZ15" s="646"/>
      <c r="CA15" s="646"/>
      <c r="CB15" s="655"/>
      <c r="CD15" s="660" t="s">
        <v>256</v>
      </c>
      <c r="CE15" s="661"/>
      <c r="CF15" s="661"/>
      <c r="CG15" s="661"/>
      <c r="CH15" s="661"/>
      <c r="CI15" s="661"/>
      <c r="CJ15" s="661"/>
      <c r="CK15" s="661"/>
      <c r="CL15" s="661"/>
      <c r="CM15" s="661"/>
      <c r="CN15" s="661"/>
      <c r="CO15" s="661"/>
      <c r="CP15" s="661"/>
      <c r="CQ15" s="662"/>
      <c r="CR15" s="645">
        <v>2927407</v>
      </c>
      <c r="CS15" s="646"/>
      <c r="CT15" s="646"/>
      <c r="CU15" s="646"/>
      <c r="CV15" s="646"/>
      <c r="CW15" s="646"/>
      <c r="CX15" s="646"/>
      <c r="CY15" s="647"/>
      <c r="CZ15" s="648">
        <v>11.3</v>
      </c>
      <c r="DA15" s="648"/>
      <c r="DB15" s="648"/>
      <c r="DC15" s="648"/>
      <c r="DD15" s="654">
        <v>704862</v>
      </c>
      <c r="DE15" s="646"/>
      <c r="DF15" s="646"/>
      <c r="DG15" s="646"/>
      <c r="DH15" s="646"/>
      <c r="DI15" s="646"/>
      <c r="DJ15" s="646"/>
      <c r="DK15" s="646"/>
      <c r="DL15" s="646"/>
      <c r="DM15" s="646"/>
      <c r="DN15" s="646"/>
      <c r="DO15" s="646"/>
      <c r="DP15" s="647"/>
      <c r="DQ15" s="654">
        <v>2050151</v>
      </c>
      <c r="DR15" s="646"/>
      <c r="DS15" s="646"/>
      <c r="DT15" s="646"/>
      <c r="DU15" s="646"/>
      <c r="DV15" s="646"/>
      <c r="DW15" s="646"/>
      <c r="DX15" s="646"/>
      <c r="DY15" s="646"/>
      <c r="DZ15" s="646"/>
      <c r="EA15" s="646"/>
      <c r="EB15" s="646"/>
      <c r="EC15" s="655"/>
    </row>
    <row r="16" spans="2:143" ht="11.25" customHeight="1">
      <c r="B16" s="642" t="s">
        <v>257</v>
      </c>
      <c r="C16" s="643"/>
      <c r="D16" s="643"/>
      <c r="E16" s="643"/>
      <c r="F16" s="643"/>
      <c r="G16" s="643"/>
      <c r="H16" s="643"/>
      <c r="I16" s="643"/>
      <c r="J16" s="643"/>
      <c r="K16" s="643"/>
      <c r="L16" s="643"/>
      <c r="M16" s="643"/>
      <c r="N16" s="643"/>
      <c r="O16" s="643"/>
      <c r="P16" s="643"/>
      <c r="Q16" s="644"/>
      <c r="R16" s="645">
        <v>7296</v>
      </c>
      <c r="S16" s="646"/>
      <c r="T16" s="646"/>
      <c r="U16" s="646"/>
      <c r="V16" s="646"/>
      <c r="W16" s="646"/>
      <c r="X16" s="646"/>
      <c r="Y16" s="647"/>
      <c r="Z16" s="648">
        <v>0</v>
      </c>
      <c r="AA16" s="648"/>
      <c r="AB16" s="648"/>
      <c r="AC16" s="648"/>
      <c r="AD16" s="649">
        <v>7296</v>
      </c>
      <c r="AE16" s="649"/>
      <c r="AF16" s="649"/>
      <c r="AG16" s="649"/>
      <c r="AH16" s="649"/>
      <c r="AI16" s="649"/>
      <c r="AJ16" s="649"/>
      <c r="AK16" s="649"/>
      <c r="AL16" s="650">
        <v>0.1</v>
      </c>
      <c r="AM16" s="651"/>
      <c r="AN16" s="651"/>
      <c r="AO16" s="652"/>
      <c r="AP16" s="642" t="s">
        <v>258</v>
      </c>
      <c r="AQ16" s="643"/>
      <c r="AR16" s="643"/>
      <c r="AS16" s="643"/>
      <c r="AT16" s="643"/>
      <c r="AU16" s="643"/>
      <c r="AV16" s="643"/>
      <c r="AW16" s="643"/>
      <c r="AX16" s="643"/>
      <c r="AY16" s="643"/>
      <c r="AZ16" s="643"/>
      <c r="BA16" s="643"/>
      <c r="BB16" s="643"/>
      <c r="BC16" s="643"/>
      <c r="BD16" s="643"/>
      <c r="BE16" s="643"/>
      <c r="BF16" s="644"/>
      <c r="BG16" s="645" t="s">
        <v>129</v>
      </c>
      <c r="BH16" s="646"/>
      <c r="BI16" s="646"/>
      <c r="BJ16" s="646"/>
      <c r="BK16" s="646"/>
      <c r="BL16" s="646"/>
      <c r="BM16" s="646"/>
      <c r="BN16" s="647"/>
      <c r="BO16" s="648" t="s">
        <v>239</v>
      </c>
      <c r="BP16" s="648"/>
      <c r="BQ16" s="648"/>
      <c r="BR16" s="648"/>
      <c r="BS16" s="654" t="s">
        <v>129</v>
      </c>
      <c r="BT16" s="646"/>
      <c r="BU16" s="646"/>
      <c r="BV16" s="646"/>
      <c r="BW16" s="646"/>
      <c r="BX16" s="646"/>
      <c r="BY16" s="646"/>
      <c r="BZ16" s="646"/>
      <c r="CA16" s="646"/>
      <c r="CB16" s="655"/>
      <c r="CD16" s="660" t="s">
        <v>259</v>
      </c>
      <c r="CE16" s="661"/>
      <c r="CF16" s="661"/>
      <c r="CG16" s="661"/>
      <c r="CH16" s="661"/>
      <c r="CI16" s="661"/>
      <c r="CJ16" s="661"/>
      <c r="CK16" s="661"/>
      <c r="CL16" s="661"/>
      <c r="CM16" s="661"/>
      <c r="CN16" s="661"/>
      <c r="CO16" s="661"/>
      <c r="CP16" s="661"/>
      <c r="CQ16" s="662"/>
      <c r="CR16" s="645" t="s">
        <v>129</v>
      </c>
      <c r="CS16" s="646"/>
      <c r="CT16" s="646"/>
      <c r="CU16" s="646"/>
      <c r="CV16" s="646"/>
      <c r="CW16" s="646"/>
      <c r="CX16" s="646"/>
      <c r="CY16" s="647"/>
      <c r="CZ16" s="648" t="s">
        <v>239</v>
      </c>
      <c r="DA16" s="648"/>
      <c r="DB16" s="648"/>
      <c r="DC16" s="648"/>
      <c r="DD16" s="654" t="s">
        <v>129</v>
      </c>
      <c r="DE16" s="646"/>
      <c r="DF16" s="646"/>
      <c r="DG16" s="646"/>
      <c r="DH16" s="646"/>
      <c r="DI16" s="646"/>
      <c r="DJ16" s="646"/>
      <c r="DK16" s="646"/>
      <c r="DL16" s="646"/>
      <c r="DM16" s="646"/>
      <c r="DN16" s="646"/>
      <c r="DO16" s="646"/>
      <c r="DP16" s="647"/>
      <c r="DQ16" s="654" t="s">
        <v>239</v>
      </c>
      <c r="DR16" s="646"/>
      <c r="DS16" s="646"/>
      <c r="DT16" s="646"/>
      <c r="DU16" s="646"/>
      <c r="DV16" s="646"/>
      <c r="DW16" s="646"/>
      <c r="DX16" s="646"/>
      <c r="DY16" s="646"/>
      <c r="DZ16" s="646"/>
      <c r="EA16" s="646"/>
      <c r="EB16" s="646"/>
      <c r="EC16" s="655"/>
    </row>
    <row r="17" spans="2:133" ht="11.25" customHeight="1">
      <c r="B17" s="642" t="s">
        <v>260</v>
      </c>
      <c r="C17" s="643"/>
      <c r="D17" s="643"/>
      <c r="E17" s="643"/>
      <c r="F17" s="643"/>
      <c r="G17" s="643"/>
      <c r="H17" s="643"/>
      <c r="I17" s="643"/>
      <c r="J17" s="643"/>
      <c r="K17" s="643"/>
      <c r="L17" s="643"/>
      <c r="M17" s="643"/>
      <c r="N17" s="643"/>
      <c r="O17" s="643"/>
      <c r="P17" s="643"/>
      <c r="Q17" s="644"/>
      <c r="R17" s="645">
        <v>151648</v>
      </c>
      <c r="S17" s="646"/>
      <c r="T17" s="646"/>
      <c r="U17" s="646"/>
      <c r="V17" s="646"/>
      <c r="W17" s="646"/>
      <c r="X17" s="646"/>
      <c r="Y17" s="647"/>
      <c r="Z17" s="648">
        <v>0.6</v>
      </c>
      <c r="AA17" s="648"/>
      <c r="AB17" s="648"/>
      <c r="AC17" s="648"/>
      <c r="AD17" s="649">
        <v>151648</v>
      </c>
      <c r="AE17" s="649"/>
      <c r="AF17" s="649"/>
      <c r="AG17" s="649"/>
      <c r="AH17" s="649"/>
      <c r="AI17" s="649"/>
      <c r="AJ17" s="649"/>
      <c r="AK17" s="649"/>
      <c r="AL17" s="650">
        <v>1.2</v>
      </c>
      <c r="AM17" s="651"/>
      <c r="AN17" s="651"/>
      <c r="AO17" s="652"/>
      <c r="AP17" s="642" t="s">
        <v>261</v>
      </c>
      <c r="AQ17" s="643"/>
      <c r="AR17" s="643"/>
      <c r="AS17" s="643"/>
      <c r="AT17" s="643"/>
      <c r="AU17" s="643"/>
      <c r="AV17" s="643"/>
      <c r="AW17" s="643"/>
      <c r="AX17" s="643"/>
      <c r="AY17" s="643"/>
      <c r="AZ17" s="643"/>
      <c r="BA17" s="643"/>
      <c r="BB17" s="643"/>
      <c r="BC17" s="643"/>
      <c r="BD17" s="643"/>
      <c r="BE17" s="643"/>
      <c r="BF17" s="644"/>
      <c r="BG17" s="645" t="s">
        <v>239</v>
      </c>
      <c r="BH17" s="646"/>
      <c r="BI17" s="646"/>
      <c r="BJ17" s="646"/>
      <c r="BK17" s="646"/>
      <c r="BL17" s="646"/>
      <c r="BM17" s="646"/>
      <c r="BN17" s="647"/>
      <c r="BO17" s="648" t="s">
        <v>129</v>
      </c>
      <c r="BP17" s="648"/>
      <c r="BQ17" s="648"/>
      <c r="BR17" s="648"/>
      <c r="BS17" s="654" t="s">
        <v>129</v>
      </c>
      <c r="BT17" s="646"/>
      <c r="BU17" s="646"/>
      <c r="BV17" s="646"/>
      <c r="BW17" s="646"/>
      <c r="BX17" s="646"/>
      <c r="BY17" s="646"/>
      <c r="BZ17" s="646"/>
      <c r="CA17" s="646"/>
      <c r="CB17" s="655"/>
      <c r="CD17" s="660" t="s">
        <v>262</v>
      </c>
      <c r="CE17" s="661"/>
      <c r="CF17" s="661"/>
      <c r="CG17" s="661"/>
      <c r="CH17" s="661"/>
      <c r="CI17" s="661"/>
      <c r="CJ17" s="661"/>
      <c r="CK17" s="661"/>
      <c r="CL17" s="661"/>
      <c r="CM17" s="661"/>
      <c r="CN17" s="661"/>
      <c r="CO17" s="661"/>
      <c r="CP17" s="661"/>
      <c r="CQ17" s="662"/>
      <c r="CR17" s="645">
        <v>2216797</v>
      </c>
      <c r="CS17" s="646"/>
      <c r="CT17" s="646"/>
      <c r="CU17" s="646"/>
      <c r="CV17" s="646"/>
      <c r="CW17" s="646"/>
      <c r="CX17" s="646"/>
      <c r="CY17" s="647"/>
      <c r="CZ17" s="648">
        <v>8.5</v>
      </c>
      <c r="DA17" s="648"/>
      <c r="DB17" s="648"/>
      <c r="DC17" s="648"/>
      <c r="DD17" s="654" t="s">
        <v>129</v>
      </c>
      <c r="DE17" s="646"/>
      <c r="DF17" s="646"/>
      <c r="DG17" s="646"/>
      <c r="DH17" s="646"/>
      <c r="DI17" s="646"/>
      <c r="DJ17" s="646"/>
      <c r="DK17" s="646"/>
      <c r="DL17" s="646"/>
      <c r="DM17" s="646"/>
      <c r="DN17" s="646"/>
      <c r="DO17" s="646"/>
      <c r="DP17" s="647"/>
      <c r="DQ17" s="654">
        <v>2193642</v>
      </c>
      <c r="DR17" s="646"/>
      <c r="DS17" s="646"/>
      <c r="DT17" s="646"/>
      <c r="DU17" s="646"/>
      <c r="DV17" s="646"/>
      <c r="DW17" s="646"/>
      <c r="DX17" s="646"/>
      <c r="DY17" s="646"/>
      <c r="DZ17" s="646"/>
      <c r="EA17" s="646"/>
      <c r="EB17" s="646"/>
      <c r="EC17" s="655"/>
    </row>
    <row r="18" spans="2:133" ht="11.25" customHeight="1">
      <c r="B18" s="642" t="s">
        <v>263</v>
      </c>
      <c r="C18" s="643"/>
      <c r="D18" s="643"/>
      <c r="E18" s="643"/>
      <c r="F18" s="643"/>
      <c r="G18" s="643"/>
      <c r="H18" s="643"/>
      <c r="I18" s="643"/>
      <c r="J18" s="643"/>
      <c r="K18" s="643"/>
      <c r="L18" s="643"/>
      <c r="M18" s="643"/>
      <c r="N18" s="643"/>
      <c r="O18" s="643"/>
      <c r="P18" s="643"/>
      <c r="Q18" s="644"/>
      <c r="R18" s="645">
        <v>66753</v>
      </c>
      <c r="S18" s="646"/>
      <c r="T18" s="646"/>
      <c r="U18" s="646"/>
      <c r="V18" s="646"/>
      <c r="W18" s="646"/>
      <c r="X18" s="646"/>
      <c r="Y18" s="647"/>
      <c r="Z18" s="648">
        <v>0.2</v>
      </c>
      <c r="AA18" s="648"/>
      <c r="AB18" s="648"/>
      <c r="AC18" s="648"/>
      <c r="AD18" s="649">
        <v>66753</v>
      </c>
      <c r="AE18" s="649"/>
      <c r="AF18" s="649"/>
      <c r="AG18" s="649"/>
      <c r="AH18" s="649"/>
      <c r="AI18" s="649"/>
      <c r="AJ18" s="649"/>
      <c r="AK18" s="649"/>
      <c r="AL18" s="650">
        <v>0.5</v>
      </c>
      <c r="AM18" s="651"/>
      <c r="AN18" s="651"/>
      <c r="AO18" s="652"/>
      <c r="AP18" s="642" t="s">
        <v>264</v>
      </c>
      <c r="AQ18" s="643"/>
      <c r="AR18" s="643"/>
      <c r="AS18" s="643"/>
      <c r="AT18" s="643"/>
      <c r="AU18" s="643"/>
      <c r="AV18" s="643"/>
      <c r="AW18" s="643"/>
      <c r="AX18" s="643"/>
      <c r="AY18" s="643"/>
      <c r="AZ18" s="643"/>
      <c r="BA18" s="643"/>
      <c r="BB18" s="643"/>
      <c r="BC18" s="643"/>
      <c r="BD18" s="643"/>
      <c r="BE18" s="643"/>
      <c r="BF18" s="644"/>
      <c r="BG18" s="645" t="s">
        <v>129</v>
      </c>
      <c r="BH18" s="646"/>
      <c r="BI18" s="646"/>
      <c r="BJ18" s="646"/>
      <c r="BK18" s="646"/>
      <c r="BL18" s="646"/>
      <c r="BM18" s="646"/>
      <c r="BN18" s="647"/>
      <c r="BO18" s="648" t="s">
        <v>129</v>
      </c>
      <c r="BP18" s="648"/>
      <c r="BQ18" s="648"/>
      <c r="BR18" s="648"/>
      <c r="BS18" s="654" t="s">
        <v>129</v>
      </c>
      <c r="BT18" s="646"/>
      <c r="BU18" s="646"/>
      <c r="BV18" s="646"/>
      <c r="BW18" s="646"/>
      <c r="BX18" s="646"/>
      <c r="BY18" s="646"/>
      <c r="BZ18" s="646"/>
      <c r="CA18" s="646"/>
      <c r="CB18" s="655"/>
      <c r="CD18" s="660" t="s">
        <v>265</v>
      </c>
      <c r="CE18" s="661"/>
      <c r="CF18" s="661"/>
      <c r="CG18" s="661"/>
      <c r="CH18" s="661"/>
      <c r="CI18" s="661"/>
      <c r="CJ18" s="661"/>
      <c r="CK18" s="661"/>
      <c r="CL18" s="661"/>
      <c r="CM18" s="661"/>
      <c r="CN18" s="661"/>
      <c r="CO18" s="661"/>
      <c r="CP18" s="661"/>
      <c r="CQ18" s="662"/>
      <c r="CR18" s="645" t="s">
        <v>129</v>
      </c>
      <c r="CS18" s="646"/>
      <c r="CT18" s="646"/>
      <c r="CU18" s="646"/>
      <c r="CV18" s="646"/>
      <c r="CW18" s="646"/>
      <c r="CX18" s="646"/>
      <c r="CY18" s="647"/>
      <c r="CZ18" s="648" t="s">
        <v>129</v>
      </c>
      <c r="DA18" s="648"/>
      <c r="DB18" s="648"/>
      <c r="DC18" s="648"/>
      <c r="DD18" s="654" t="s">
        <v>129</v>
      </c>
      <c r="DE18" s="646"/>
      <c r="DF18" s="646"/>
      <c r="DG18" s="646"/>
      <c r="DH18" s="646"/>
      <c r="DI18" s="646"/>
      <c r="DJ18" s="646"/>
      <c r="DK18" s="646"/>
      <c r="DL18" s="646"/>
      <c r="DM18" s="646"/>
      <c r="DN18" s="646"/>
      <c r="DO18" s="646"/>
      <c r="DP18" s="647"/>
      <c r="DQ18" s="654" t="s">
        <v>129</v>
      </c>
      <c r="DR18" s="646"/>
      <c r="DS18" s="646"/>
      <c r="DT18" s="646"/>
      <c r="DU18" s="646"/>
      <c r="DV18" s="646"/>
      <c r="DW18" s="646"/>
      <c r="DX18" s="646"/>
      <c r="DY18" s="646"/>
      <c r="DZ18" s="646"/>
      <c r="EA18" s="646"/>
      <c r="EB18" s="646"/>
      <c r="EC18" s="655"/>
    </row>
    <row r="19" spans="2:133" ht="11.25" customHeight="1">
      <c r="B19" s="642" t="s">
        <v>266</v>
      </c>
      <c r="C19" s="643"/>
      <c r="D19" s="643"/>
      <c r="E19" s="643"/>
      <c r="F19" s="643"/>
      <c r="G19" s="643"/>
      <c r="H19" s="643"/>
      <c r="I19" s="643"/>
      <c r="J19" s="643"/>
      <c r="K19" s="643"/>
      <c r="L19" s="643"/>
      <c r="M19" s="643"/>
      <c r="N19" s="643"/>
      <c r="O19" s="643"/>
      <c r="P19" s="643"/>
      <c r="Q19" s="644"/>
      <c r="R19" s="645">
        <v>3925</v>
      </c>
      <c r="S19" s="646"/>
      <c r="T19" s="646"/>
      <c r="U19" s="646"/>
      <c r="V19" s="646"/>
      <c r="W19" s="646"/>
      <c r="X19" s="646"/>
      <c r="Y19" s="647"/>
      <c r="Z19" s="648">
        <v>0</v>
      </c>
      <c r="AA19" s="648"/>
      <c r="AB19" s="648"/>
      <c r="AC19" s="648"/>
      <c r="AD19" s="649">
        <v>3925</v>
      </c>
      <c r="AE19" s="649"/>
      <c r="AF19" s="649"/>
      <c r="AG19" s="649"/>
      <c r="AH19" s="649"/>
      <c r="AI19" s="649"/>
      <c r="AJ19" s="649"/>
      <c r="AK19" s="649"/>
      <c r="AL19" s="650">
        <v>0</v>
      </c>
      <c r="AM19" s="651"/>
      <c r="AN19" s="651"/>
      <c r="AO19" s="652"/>
      <c r="AP19" s="642" t="s">
        <v>267</v>
      </c>
      <c r="AQ19" s="643"/>
      <c r="AR19" s="643"/>
      <c r="AS19" s="643"/>
      <c r="AT19" s="643"/>
      <c r="AU19" s="643"/>
      <c r="AV19" s="643"/>
      <c r="AW19" s="643"/>
      <c r="AX19" s="643"/>
      <c r="AY19" s="643"/>
      <c r="AZ19" s="643"/>
      <c r="BA19" s="643"/>
      <c r="BB19" s="643"/>
      <c r="BC19" s="643"/>
      <c r="BD19" s="643"/>
      <c r="BE19" s="643"/>
      <c r="BF19" s="644"/>
      <c r="BG19" s="645">
        <v>588245</v>
      </c>
      <c r="BH19" s="646"/>
      <c r="BI19" s="646"/>
      <c r="BJ19" s="646"/>
      <c r="BK19" s="646"/>
      <c r="BL19" s="646"/>
      <c r="BM19" s="646"/>
      <c r="BN19" s="647"/>
      <c r="BO19" s="648">
        <v>6.7</v>
      </c>
      <c r="BP19" s="648"/>
      <c r="BQ19" s="648"/>
      <c r="BR19" s="648"/>
      <c r="BS19" s="654" t="s">
        <v>129</v>
      </c>
      <c r="BT19" s="646"/>
      <c r="BU19" s="646"/>
      <c r="BV19" s="646"/>
      <c r="BW19" s="646"/>
      <c r="BX19" s="646"/>
      <c r="BY19" s="646"/>
      <c r="BZ19" s="646"/>
      <c r="CA19" s="646"/>
      <c r="CB19" s="655"/>
      <c r="CD19" s="660" t="s">
        <v>268</v>
      </c>
      <c r="CE19" s="661"/>
      <c r="CF19" s="661"/>
      <c r="CG19" s="661"/>
      <c r="CH19" s="661"/>
      <c r="CI19" s="661"/>
      <c r="CJ19" s="661"/>
      <c r="CK19" s="661"/>
      <c r="CL19" s="661"/>
      <c r="CM19" s="661"/>
      <c r="CN19" s="661"/>
      <c r="CO19" s="661"/>
      <c r="CP19" s="661"/>
      <c r="CQ19" s="662"/>
      <c r="CR19" s="645" t="s">
        <v>239</v>
      </c>
      <c r="CS19" s="646"/>
      <c r="CT19" s="646"/>
      <c r="CU19" s="646"/>
      <c r="CV19" s="646"/>
      <c r="CW19" s="646"/>
      <c r="CX19" s="646"/>
      <c r="CY19" s="647"/>
      <c r="CZ19" s="648" t="s">
        <v>239</v>
      </c>
      <c r="DA19" s="648"/>
      <c r="DB19" s="648"/>
      <c r="DC19" s="648"/>
      <c r="DD19" s="654" t="s">
        <v>129</v>
      </c>
      <c r="DE19" s="646"/>
      <c r="DF19" s="646"/>
      <c r="DG19" s="646"/>
      <c r="DH19" s="646"/>
      <c r="DI19" s="646"/>
      <c r="DJ19" s="646"/>
      <c r="DK19" s="646"/>
      <c r="DL19" s="646"/>
      <c r="DM19" s="646"/>
      <c r="DN19" s="646"/>
      <c r="DO19" s="646"/>
      <c r="DP19" s="647"/>
      <c r="DQ19" s="654" t="s">
        <v>129</v>
      </c>
      <c r="DR19" s="646"/>
      <c r="DS19" s="646"/>
      <c r="DT19" s="646"/>
      <c r="DU19" s="646"/>
      <c r="DV19" s="646"/>
      <c r="DW19" s="646"/>
      <c r="DX19" s="646"/>
      <c r="DY19" s="646"/>
      <c r="DZ19" s="646"/>
      <c r="EA19" s="646"/>
      <c r="EB19" s="646"/>
      <c r="EC19" s="655"/>
    </row>
    <row r="20" spans="2:133" ht="11.25" customHeight="1">
      <c r="B20" s="642" t="s">
        <v>269</v>
      </c>
      <c r="C20" s="643"/>
      <c r="D20" s="643"/>
      <c r="E20" s="643"/>
      <c r="F20" s="643"/>
      <c r="G20" s="643"/>
      <c r="H20" s="643"/>
      <c r="I20" s="643"/>
      <c r="J20" s="643"/>
      <c r="K20" s="643"/>
      <c r="L20" s="643"/>
      <c r="M20" s="643"/>
      <c r="N20" s="643"/>
      <c r="O20" s="643"/>
      <c r="P20" s="643"/>
      <c r="Q20" s="644"/>
      <c r="R20" s="645">
        <v>1772</v>
      </c>
      <c r="S20" s="646"/>
      <c r="T20" s="646"/>
      <c r="U20" s="646"/>
      <c r="V20" s="646"/>
      <c r="W20" s="646"/>
      <c r="X20" s="646"/>
      <c r="Y20" s="647"/>
      <c r="Z20" s="648">
        <v>0</v>
      </c>
      <c r="AA20" s="648"/>
      <c r="AB20" s="648"/>
      <c r="AC20" s="648"/>
      <c r="AD20" s="649">
        <v>1772</v>
      </c>
      <c r="AE20" s="649"/>
      <c r="AF20" s="649"/>
      <c r="AG20" s="649"/>
      <c r="AH20" s="649"/>
      <c r="AI20" s="649"/>
      <c r="AJ20" s="649"/>
      <c r="AK20" s="649"/>
      <c r="AL20" s="650">
        <v>0</v>
      </c>
      <c r="AM20" s="651"/>
      <c r="AN20" s="651"/>
      <c r="AO20" s="652"/>
      <c r="AP20" s="642" t="s">
        <v>270</v>
      </c>
      <c r="AQ20" s="643"/>
      <c r="AR20" s="643"/>
      <c r="AS20" s="643"/>
      <c r="AT20" s="643"/>
      <c r="AU20" s="643"/>
      <c r="AV20" s="643"/>
      <c r="AW20" s="643"/>
      <c r="AX20" s="643"/>
      <c r="AY20" s="643"/>
      <c r="AZ20" s="643"/>
      <c r="BA20" s="643"/>
      <c r="BB20" s="643"/>
      <c r="BC20" s="643"/>
      <c r="BD20" s="643"/>
      <c r="BE20" s="643"/>
      <c r="BF20" s="644"/>
      <c r="BG20" s="645">
        <v>588245</v>
      </c>
      <c r="BH20" s="646"/>
      <c r="BI20" s="646"/>
      <c r="BJ20" s="646"/>
      <c r="BK20" s="646"/>
      <c r="BL20" s="646"/>
      <c r="BM20" s="646"/>
      <c r="BN20" s="647"/>
      <c r="BO20" s="648">
        <v>6.7</v>
      </c>
      <c r="BP20" s="648"/>
      <c r="BQ20" s="648"/>
      <c r="BR20" s="648"/>
      <c r="BS20" s="654" t="s">
        <v>129</v>
      </c>
      <c r="BT20" s="646"/>
      <c r="BU20" s="646"/>
      <c r="BV20" s="646"/>
      <c r="BW20" s="646"/>
      <c r="BX20" s="646"/>
      <c r="BY20" s="646"/>
      <c r="BZ20" s="646"/>
      <c r="CA20" s="646"/>
      <c r="CB20" s="655"/>
      <c r="CD20" s="660" t="s">
        <v>271</v>
      </c>
      <c r="CE20" s="661"/>
      <c r="CF20" s="661"/>
      <c r="CG20" s="661"/>
      <c r="CH20" s="661"/>
      <c r="CI20" s="661"/>
      <c r="CJ20" s="661"/>
      <c r="CK20" s="661"/>
      <c r="CL20" s="661"/>
      <c r="CM20" s="661"/>
      <c r="CN20" s="661"/>
      <c r="CO20" s="661"/>
      <c r="CP20" s="661"/>
      <c r="CQ20" s="662"/>
      <c r="CR20" s="645">
        <v>25960128</v>
      </c>
      <c r="CS20" s="646"/>
      <c r="CT20" s="646"/>
      <c r="CU20" s="646"/>
      <c r="CV20" s="646"/>
      <c r="CW20" s="646"/>
      <c r="CX20" s="646"/>
      <c r="CY20" s="647"/>
      <c r="CZ20" s="648">
        <v>100</v>
      </c>
      <c r="DA20" s="648"/>
      <c r="DB20" s="648"/>
      <c r="DC20" s="648"/>
      <c r="DD20" s="654">
        <v>3949310</v>
      </c>
      <c r="DE20" s="646"/>
      <c r="DF20" s="646"/>
      <c r="DG20" s="646"/>
      <c r="DH20" s="646"/>
      <c r="DI20" s="646"/>
      <c r="DJ20" s="646"/>
      <c r="DK20" s="646"/>
      <c r="DL20" s="646"/>
      <c r="DM20" s="646"/>
      <c r="DN20" s="646"/>
      <c r="DO20" s="646"/>
      <c r="DP20" s="647"/>
      <c r="DQ20" s="654">
        <v>15393013</v>
      </c>
      <c r="DR20" s="646"/>
      <c r="DS20" s="646"/>
      <c r="DT20" s="646"/>
      <c r="DU20" s="646"/>
      <c r="DV20" s="646"/>
      <c r="DW20" s="646"/>
      <c r="DX20" s="646"/>
      <c r="DY20" s="646"/>
      <c r="DZ20" s="646"/>
      <c r="EA20" s="646"/>
      <c r="EB20" s="646"/>
      <c r="EC20" s="655"/>
    </row>
    <row r="21" spans="2:133" ht="11.25" customHeight="1">
      <c r="B21" s="642" t="s">
        <v>272</v>
      </c>
      <c r="C21" s="643"/>
      <c r="D21" s="643"/>
      <c r="E21" s="643"/>
      <c r="F21" s="643"/>
      <c r="G21" s="643"/>
      <c r="H21" s="643"/>
      <c r="I21" s="643"/>
      <c r="J21" s="643"/>
      <c r="K21" s="643"/>
      <c r="L21" s="643"/>
      <c r="M21" s="643"/>
      <c r="N21" s="643"/>
      <c r="O21" s="643"/>
      <c r="P21" s="643"/>
      <c r="Q21" s="644"/>
      <c r="R21" s="645">
        <v>79198</v>
      </c>
      <c r="S21" s="646"/>
      <c r="T21" s="646"/>
      <c r="U21" s="646"/>
      <c r="V21" s="646"/>
      <c r="W21" s="646"/>
      <c r="X21" s="646"/>
      <c r="Y21" s="647"/>
      <c r="Z21" s="648">
        <v>0.3</v>
      </c>
      <c r="AA21" s="648"/>
      <c r="AB21" s="648"/>
      <c r="AC21" s="648"/>
      <c r="AD21" s="649">
        <v>79198</v>
      </c>
      <c r="AE21" s="649"/>
      <c r="AF21" s="649"/>
      <c r="AG21" s="649"/>
      <c r="AH21" s="649"/>
      <c r="AI21" s="649"/>
      <c r="AJ21" s="649"/>
      <c r="AK21" s="649"/>
      <c r="AL21" s="650">
        <v>0.6</v>
      </c>
      <c r="AM21" s="651"/>
      <c r="AN21" s="651"/>
      <c r="AO21" s="652"/>
      <c r="AP21" s="664" t="s">
        <v>273</v>
      </c>
      <c r="AQ21" s="665"/>
      <c r="AR21" s="665"/>
      <c r="AS21" s="665"/>
      <c r="AT21" s="665"/>
      <c r="AU21" s="665"/>
      <c r="AV21" s="665"/>
      <c r="AW21" s="665"/>
      <c r="AX21" s="665"/>
      <c r="AY21" s="665"/>
      <c r="AZ21" s="665"/>
      <c r="BA21" s="665"/>
      <c r="BB21" s="665"/>
      <c r="BC21" s="665"/>
      <c r="BD21" s="665"/>
      <c r="BE21" s="665"/>
      <c r="BF21" s="666"/>
      <c r="BG21" s="645">
        <v>46875</v>
      </c>
      <c r="BH21" s="646"/>
      <c r="BI21" s="646"/>
      <c r="BJ21" s="646"/>
      <c r="BK21" s="646"/>
      <c r="BL21" s="646"/>
      <c r="BM21" s="646"/>
      <c r="BN21" s="647"/>
      <c r="BO21" s="648">
        <v>0.5</v>
      </c>
      <c r="BP21" s="648"/>
      <c r="BQ21" s="648"/>
      <c r="BR21" s="648"/>
      <c r="BS21" s="654" t="s">
        <v>129</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c r="B22" s="642" t="s">
        <v>274</v>
      </c>
      <c r="C22" s="643"/>
      <c r="D22" s="643"/>
      <c r="E22" s="643"/>
      <c r="F22" s="643"/>
      <c r="G22" s="643"/>
      <c r="H22" s="643"/>
      <c r="I22" s="643"/>
      <c r="J22" s="643"/>
      <c r="K22" s="643"/>
      <c r="L22" s="643"/>
      <c r="M22" s="643"/>
      <c r="N22" s="643"/>
      <c r="O22" s="643"/>
      <c r="P22" s="643"/>
      <c r="Q22" s="644"/>
      <c r="R22" s="645">
        <v>3736566</v>
      </c>
      <c r="S22" s="646"/>
      <c r="T22" s="646"/>
      <c r="U22" s="646"/>
      <c r="V22" s="646"/>
      <c r="W22" s="646"/>
      <c r="X22" s="646"/>
      <c r="Y22" s="647"/>
      <c r="Z22" s="648">
        <v>13.6</v>
      </c>
      <c r="AA22" s="648"/>
      <c r="AB22" s="648"/>
      <c r="AC22" s="648"/>
      <c r="AD22" s="649">
        <v>3296216</v>
      </c>
      <c r="AE22" s="649"/>
      <c r="AF22" s="649"/>
      <c r="AG22" s="649"/>
      <c r="AH22" s="649"/>
      <c r="AI22" s="649"/>
      <c r="AJ22" s="649"/>
      <c r="AK22" s="649"/>
      <c r="AL22" s="650">
        <v>25.1</v>
      </c>
      <c r="AM22" s="651"/>
      <c r="AN22" s="651"/>
      <c r="AO22" s="652"/>
      <c r="AP22" s="664" t="s">
        <v>275</v>
      </c>
      <c r="AQ22" s="665"/>
      <c r="AR22" s="665"/>
      <c r="AS22" s="665"/>
      <c r="AT22" s="665"/>
      <c r="AU22" s="665"/>
      <c r="AV22" s="665"/>
      <c r="AW22" s="665"/>
      <c r="AX22" s="665"/>
      <c r="AY22" s="665"/>
      <c r="AZ22" s="665"/>
      <c r="BA22" s="665"/>
      <c r="BB22" s="665"/>
      <c r="BC22" s="665"/>
      <c r="BD22" s="665"/>
      <c r="BE22" s="665"/>
      <c r="BF22" s="666"/>
      <c r="BG22" s="645" t="s">
        <v>129</v>
      </c>
      <c r="BH22" s="646"/>
      <c r="BI22" s="646"/>
      <c r="BJ22" s="646"/>
      <c r="BK22" s="646"/>
      <c r="BL22" s="646"/>
      <c r="BM22" s="646"/>
      <c r="BN22" s="647"/>
      <c r="BO22" s="648" t="s">
        <v>129</v>
      </c>
      <c r="BP22" s="648"/>
      <c r="BQ22" s="648"/>
      <c r="BR22" s="648"/>
      <c r="BS22" s="654" t="s">
        <v>129</v>
      </c>
      <c r="BT22" s="646"/>
      <c r="BU22" s="646"/>
      <c r="BV22" s="646"/>
      <c r="BW22" s="646"/>
      <c r="BX22" s="646"/>
      <c r="BY22" s="646"/>
      <c r="BZ22" s="646"/>
      <c r="CA22" s="646"/>
      <c r="CB22" s="655"/>
      <c r="CD22" s="627" t="s">
        <v>276</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c r="B23" s="642" t="s">
        <v>277</v>
      </c>
      <c r="C23" s="643"/>
      <c r="D23" s="643"/>
      <c r="E23" s="643"/>
      <c r="F23" s="643"/>
      <c r="G23" s="643"/>
      <c r="H23" s="643"/>
      <c r="I23" s="643"/>
      <c r="J23" s="643"/>
      <c r="K23" s="643"/>
      <c r="L23" s="643"/>
      <c r="M23" s="643"/>
      <c r="N23" s="643"/>
      <c r="O23" s="643"/>
      <c r="P23" s="643"/>
      <c r="Q23" s="644"/>
      <c r="R23" s="645">
        <v>3296216</v>
      </c>
      <c r="S23" s="646"/>
      <c r="T23" s="646"/>
      <c r="U23" s="646"/>
      <c r="V23" s="646"/>
      <c r="W23" s="646"/>
      <c r="X23" s="646"/>
      <c r="Y23" s="647"/>
      <c r="Z23" s="648">
        <v>12</v>
      </c>
      <c r="AA23" s="648"/>
      <c r="AB23" s="648"/>
      <c r="AC23" s="648"/>
      <c r="AD23" s="649">
        <v>3296216</v>
      </c>
      <c r="AE23" s="649"/>
      <c r="AF23" s="649"/>
      <c r="AG23" s="649"/>
      <c r="AH23" s="649"/>
      <c r="AI23" s="649"/>
      <c r="AJ23" s="649"/>
      <c r="AK23" s="649"/>
      <c r="AL23" s="650">
        <v>25.1</v>
      </c>
      <c r="AM23" s="651"/>
      <c r="AN23" s="651"/>
      <c r="AO23" s="652"/>
      <c r="AP23" s="664" t="s">
        <v>278</v>
      </c>
      <c r="AQ23" s="665"/>
      <c r="AR23" s="665"/>
      <c r="AS23" s="665"/>
      <c r="AT23" s="665"/>
      <c r="AU23" s="665"/>
      <c r="AV23" s="665"/>
      <c r="AW23" s="665"/>
      <c r="AX23" s="665"/>
      <c r="AY23" s="665"/>
      <c r="AZ23" s="665"/>
      <c r="BA23" s="665"/>
      <c r="BB23" s="665"/>
      <c r="BC23" s="665"/>
      <c r="BD23" s="665"/>
      <c r="BE23" s="665"/>
      <c r="BF23" s="666"/>
      <c r="BG23" s="645">
        <v>541370</v>
      </c>
      <c r="BH23" s="646"/>
      <c r="BI23" s="646"/>
      <c r="BJ23" s="646"/>
      <c r="BK23" s="646"/>
      <c r="BL23" s="646"/>
      <c r="BM23" s="646"/>
      <c r="BN23" s="647"/>
      <c r="BO23" s="648">
        <v>6.2</v>
      </c>
      <c r="BP23" s="648"/>
      <c r="BQ23" s="648"/>
      <c r="BR23" s="648"/>
      <c r="BS23" s="654" t="s">
        <v>239</v>
      </c>
      <c r="BT23" s="646"/>
      <c r="BU23" s="646"/>
      <c r="BV23" s="646"/>
      <c r="BW23" s="646"/>
      <c r="BX23" s="646"/>
      <c r="BY23" s="646"/>
      <c r="BZ23" s="646"/>
      <c r="CA23" s="646"/>
      <c r="CB23" s="655"/>
      <c r="CD23" s="627" t="s">
        <v>217</v>
      </c>
      <c r="CE23" s="628"/>
      <c r="CF23" s="628"/>
      <c r="CG23" s="628"/>
      <c r="CH23" s="628"/>
      <c r="CI23" s="628"/>
      <c r="CJ23" s="628"/>
      <c r="CK23" s="628"/>
      <c r="CL23" s="628"/>
      <c r="CM23" s="628"/>
      <c r="CN23" s="628"/>
      <c r="CO23" s="628"/>
      <c r="CP23" s="628"/>
      <c r="CQ23" s="629"/>
      <c r="CR23" s="627" t="s">
        <v>279</v>
      </c>
      <c r="CS23" s="628"/>
      <c r="CT23" s="628"/>
      <c r="CU23" s="628"/>
      <c r="CV23" s="628"/>
      <c r="CW23" s="628"/>
      <c r="CX23" s="628"/>
      <c r="CY23" s="629"/>
      <c r="CZ23" s="627" t="s">
        <v>280</v>
      </c>
      <c r="DA23" s="628"/>
      <c r="DB23" s="628"/>
      <c r="DC23" s="629"/>
      <c r="DD23" s="627" t="s">
        <v>281</v>
      </c>
      <c r="DE23" s="628"/>
      <c r="DF23" s="628"/>
      <c r="DG23" s="628"/>
      <c r="DH23" s="628"/>
      <c r="DI23" s="628"/>
      <c r="DJ23" s="628"/>
      <c r="DK23" s="629"/>
      <c r="DL23" s="676" t="s">
        <v>282</v>
      </c>
      <c r="DM23" s="677"/>
      <c r="DN23" s="677"/>
      <c r="DO23" s="677"/>
      <c r="DP23" s="677"/>
      <c r="DQ23" s="677"/>
      <c r="DR23" s="677"/>
      <c r="DS23" s="677"/>
      <c r="DT23" s="677"/>
      <c r="DU23" s="677"/>
      <c r="DV23" s="678"/>
      <c r="DW23" s="627" t="s">
        <v>283</v>
      </c>
      <c r="DX23" s="628"/>
      <c r="DY23" s="628"/>
      <c r="DZ23" s="628"/>
      <c r="EA23" s="628"/>
      <c r="EB23" s="628"/>
      <c r="EC23" s="629"/>
    </row>
    <row r="24" spans="2:133" ht="11.25" customHeight="1">
      <c r="B24" s="642" t="s">
        <v>284</v>
      </c>
      <c r="C24" s="643"/>
      <c r="D24" s="643"/>
      <c r="E24" s="643"/>
      <c r="F24" s="643"/>
      <c r="G24" s="643"/>
      <c r="H24" s="643"/>
      <c r="I24" s="643"/>
      <c r="J24" s="643"/>
      <c r="K24" s="643"/>
      <c r="L24" s="643"/>
      <c r="M24" s="643"/>
      <c r="N24" s="643"/>
      <c r="O24" s="643"/>
      <c r="P24" s="643"/>
      <c r="Q24" s="644"/>
      <c r="R24" s="645">
        <v>440321</v>
      </c>
      <c r="S24" s="646"/>
      <c r="T24" s="646"/>
      <c r="U24" s="646"/>
      <c r="V24" s="646"/>
      <c r="W24" s="646"/>
      <c r="X24" s="646"/>
      <c r="Y24" s="647"/>
      <c r="Z24" s="648">
        <v>1.6</v>
      </c>
      <c r="AA24" s="648"/>
      <c r="AB24" s="648"/>
      <c r="AC24" s="648"/>
      <c r="AD24" s="649" t="s">
        <v>129</v>
      </c>
      <c r="AE24" s="649"/>
      <c r="AF24" s="649"/>
      <c r="AG24" s="649"/>
      <c r="AH24" s="649"/>
      <c r="AI24" s="649"/>
      <c r="AJ24" s="649"/>
      <c r="AK24" s="649"/>
      <c r="AL24" s="650" t="s">
        <v>129</v>
      </c>
      <c r="AM24" s="651"/>
      <c r="AN24" s="651"/>
      <c r="AO24" s="652"/>
      <c r="AP24" s="664" t="s">
        <v>285</v>
      </c>
      <c r="AQ24" s="665"/>
      <c r="AR24" s="665"/>
      <c r="AS24" s="665"/>
      <c r="AT24" s="665"/>
      <c r="AU24" s="665"/>
      <c r="AV24" s="665"/>
      <c r="AW24" s="665"/>
      <c r="AX24" s="665"/>
      <c r="AY24" s="665"/>
      <c r="AZ24" s="665"/>
      <c r="BA24" s="665"/>
      <c r="BB24" s="665"/>
      <c r="BC24" s="665"/>
      <c r="BD24" s="665"/>
      <c r="BE24" s="665"/>
      <c r="BF24" s="666"/>
      <c r="BG24" s="645" t="s">
        <v>129</v>
      </c>
      <c r="BH24" s="646"/>
      <c r="BI24" s="646"/>
      <c r="BJ24" s="646"/>
      <c r="BK24" s="646"/>
      <c r="BL24" s="646"/>
      <c r="BM24" s="646"/>
      <c r="BN24" s="647"/>
      <c r="BO24" s="648" t="s">
        <v>129</v>
      </c>
      <c r="BP24" s="648"/>
      <c r="BQ24" s="648"/>
      <c r="BR24" s="648"/>
      <c r="BS24" s="654" t="s">
        <v>129</v>
      </c>
      <c r="BT24" s="646"/>
      <c r="BU24" s="646"/>
      <c r="BV24" s="646"/>
      <c r="BW24" s="646"/>
      <c r="BX24" s="646"/>
      <c r="BY24" s="646"/>
      <c r="BZ24" s="646"/>
      <c r="CA24" s="646"/>
      <c r="CB24" s="655"/>
      <c r="CD24" s="656" t="s">
        <v>286</v>
      </c>
      <c r="CE24" s="657"/>
      <c r="CF24" s="657"/>
      <c r="CG24" s="657"/>
      <c r="CH24" s="657"/>
      <c r="CI24" s="657"/>
      <c r="CJ24" s="657"/>
      <c r="CK24" s="657"/>
      <c r="CL24" s="657"/>
      <c r="CM24" s="657"/>
      <c r="CN24" s="657"/>
      <c r="CO24" s="657"/>
      <c r="CP24" s="657"/>
      <c r="CQ24" s="658"/>
      <c r="CR24" s="634">
        <v>10867274</v>
      </c>
      <c r="CS24" s="635"/>
      <c r="CT24" s="635"/>
      <c r="CU24" s="635"/>
      <c r="CV24" s="635"/>
      <c r="CW24" s="635"/>
      <c r="CX24" s="635"/>
      <c r="CY24" s="636"/>
      <c r="CZ24" s="639">
        <v>41.9</v>
      </c>
      <c r="DA24" s="640"/>
      <c r="DB24" s="640"/>
      <c r="DC24" s="659"/>
      <c r="DD24" s="679">
        <v>6881736</v>
      </c>
      <c r="DE24" s="635"/>
      <c r="DF24" s="635"/>
      <c r="DG24" s="635"/>
      <c r="DH24" s="635"/>
      <c r="DI24" s="635"/>
      <c r="DJ24" s="635"/>
      <c r="DK24" s="636"/>
      <c r="DL24" s="679">
        <v>6764206</v>
      </c>
      <c r="DM24" s="635"/>
      <c r="DN24" s="635"/>
      <c r="DO24" s="635"/>
      <c r="DP24" s="635"/>
      <c r="DQ24" s="635"/>
      <c r="DR24" s="635"/>
      <c r="DS24" s="635"/>
      <c r="DT24" s="635"/>
      <c r="DU24" s="635"/>
      <c r="DV24" s="636"/>
      <c r="DW24" s="639">
        <v>48.8</v>
      </c>
      <c r="DX24" s="640"/>
      <c r="DY24" s="640"/>
      <c r="DZ24" s="640"/>
      <c r="EA24" s="640"/>
      <c r="EB24" s="640"/>
      <c r="EC24" s="641"/>
    </row>
    <row r="25" spans="2:133" ht="11.25" customHeight="1">
      <c r="B25" s="642" t="s">
        <v>287</v>
      </c>
      <c r="C25" s="643"/>
      <c r="D25" s="643"/>
      <c r="E25" s="643"/>
      <c r="F25" s="643"/>
      <c r="G25" s="643"/>
      <c r="H25" s="643"/>
      <c r="I25" s="643"/>
      <c r="J25" s="643"/>
      <c r="K25" s="643"/>
      <c r="L25" s="643"/>
      <c r="M25" s="643"/>
      <c r="N25" s="643"/>
      <c r="O25" s="643"/>
      <c r="P25" s="643"/>
      <c r="Q25" s="644"/>
      <c r="R25" s="645">
        <v>29</v>
      </c>
      <c r="S25" s="646"/>
      <c r="T25" s="646"/>
      <c r="U25" s="646"/>
      <c r="V25" s="646"/>
      <c r="W25" s="646"/>
      <c r="X25" s="646"/>
      <c r="Y25" s="647"/>
      <c r="Z25" s="648">
        <v>0</v>
      </c>
      <c r="AA25" s="648"/>
      <c r="AB25" s="648"/>
      <c r="AC25" s="648"/>
      <c r="AD25" s="649" t="s">
        <v>129</v>
      </c>
      <c r="AE25" s="649"/>
      <c r="AF25" s="649"/>
      <c r="AG25" s="649"/>
      <c r="AH25" s="649"/>
      <c r="AI25" s="649"/>
      <c r="AJ25" s="649"/>
      <c r="AK25" s="649"/>
      <c r="AL25" s="650" t="s">
        <v>239</v>
      </c>
      <c r="AM25" s="651"/>
      <c r="AN25" s="651"/>
      <c r="AO25" s="652"/>
      <c r="AP25" s="664" t="s">
        <v>288</v>
      </c>
      <c r="AQ25" s="665"/>
      <c r="AR25" s="665"/>
      <c r="AS25" s="665"/>
      <c r="AT25" s="665"/>
      <c r="AU25" s="665"/>
      <c r="AV25" s="665"/>
      <c r="AW25" s="665"/>
      <c r="AX25" s="665"/>
      <c r="AY25" s="665"/>
      <c r="AZ25" s="665"/>
      <c r="BA25" s="665"/>
      <c r="BB25" s="665"/>
      <c r="BC25" s="665"/>
      <c r="BD25" s="665"/>
      <c r="BE25" s="665"/>
      <c r="BF25" s="666"/>
      <c r="BG25" s="645" t="s">
        <v>129</v>
      </c>
      <c r="BH25" s="646"/>
      <c r="BI25" s="646"/>
      <c r="BJ25" s="646"/>
      <c r="BK25" s="646"/>
      <c r="BL25" s="646"/>
      <c r="BM25" s="646"/>
      <c r="BN25" s="647"/>
      <c r="BO25" s="648" t="s">
        <v>129</v>
      </c>
      <c r="BP25" s="648"/>
      <c r="BQ25" s="648"/>
      <c r="BR25" s="648"/>
      <c r="BS25" s="654" t="s">
        <v>239</v>
      </c>
      <c r="BT25" s="646"/>
      <c r="BU25" s="646"/>
      <c r="BV25" s="646"/>
      <c r="BW25" s="646"/>
      <c r="BX25" s="646"/>
      <c r="BY25" s="646"/>
      <c r="BZ25" s="646"/>
      <c r="CA25" s="646"/>
      <c r="CB25" s="655"/>
      <c r="CD25" s="660" t="s">
        <v>289</v>
      </c>
      <c r="CE25" s="661"/>
      <c r="CF25" s="661"/>
      <c r="CG25" s="661"/>
      <c r="CH25" s="661"/>
      <c r="CI25" s="661"/>
      <c r="CJ25" s="661"/>
      <c r="CK25" s="661"/>
      <c r="CL25" s="661"/>
      <c r="CM25" s="661"/>
      <c r="CN25" s="661"/>
      <c r="CO25" s="661"/>
      <c r="CP25" s="661"/>
      <c r="CQ25" s="662"/>
      <c r="CR25" s="645">
        <v>3418733</v>
      </c>
      <c r="CS25" s="682"/>
      <c r="CT25" s="682"/>
      <c r="CU25" s="682"/>
      <c r="CV25" s="682"/>
      <c r="CW25" s="682"/>
      <c r="CX25" s="682"/>
      <c r="CY25" s="683"/>
      <c r="CZ25" s="650">
        <v>13.2</v>
      </c>
      <c r="DA25" s="680"/>
      <c r="DB25" s="680"/>
      <c r="DC25" s="684"/>
      <c r="DD25" s="654">
        <v>3154885</v>
      </c>
      <c r="DE25" s="682"/>
      <c r="DF25" s="682"/>
      <c r="DG25" s="682"/>
      <c r="DH25" s="682"/>
      <c r="DI25" s="682"/>
      <c r="DJ25" s="682"/>
      <c r="DK25" s="683"/>
      <c r="DL25" s="654">
        <v>3092713</v>
      </c>
      <c r="DM25" s="682"/>
      <c r="DN25" s="682"/>
      <c r="DO25" s="682"/>
      <c r="DP25" s="682"/>
      <c r="DQ25" s="682"/>
      <c r="DR25" s="682"/>
      <c r="DS25" s="682"/>
      <c r="DT25" s="682"/>
      <c r="DU25" s="682"/>
      <c r="DV25" s="683"/>
      <c r="DW25" s="650">
        <v>22.3</v>
      </c>
      <c r="DX25" s="680"/>
      <c r="DY25" s="680"/>
      <c r="DZ25" s="680"/>
      <c r="EA25" s="680"/>
      <c r="EB25" s="680"/>
      <c r="EC25" s="681"/>
    </row>
    <row r="26" spans="2:133" ht="11.25" customHeight="1">
      <c r="B26" s="642" t="s">
        <v>290</v>
      </c>
      <c r="C26" s="643"/>
      <c r="D26" s="643"/>
      <c r="E26" s="643"/>
      <c r="F26" s="643"/>
      <c r="G26" s="643"/>
      <c r="H26" s="643"/>
      <c r="I26" s="643"/>
      <c r="J26" s="643"/>
      <c r="K26" s="643"/>
      <c r="L26" s="643"/>
      <c r="M26" s="643"/>
      <c r="N26" s="643"/>
      <c r="O26" s="643"/>
      <c r="P26" s="643"/>
      <c r="Q26" s="644"/>
      <c r="R26" s="645">
        <v>14037527</v>
      </c>
      <c r="S26" s="646"/>
      <c r="T26" s="646"/>
      <c r="U26" s="646"/>
      <c r="V26" s="646"/>
      <c r="W26" s="646"/>
      <c r="X26" s="646"/>
      <c r="Y26" s="647"/>
      <c r="Z26" s="648">
        <v>51.2</v>
      </c>
      <c r="AA26" s="648"/>
      <c r="AB26" s="648"/>
      <c r="AC26" s="648"/>
      <c r="AD26" s="649">
        <v>13055807</v>
      </c>
      <c r="AE26" s="649"/>
      <c r="AF26" s="649"/>
      <c r="AG26" s="649"/>
      <c r="AH26" s="649"/>
      <c r="AI26" s="649"/>
      <c r="AJ26" s="649"/>
      <c r="AK26" s="649"/>
      <c r="AL26" s="650">
        <v>99.6</v>
      </c>
      <c r="AM26" s="651"/>
      <c r="AN26" s="651"/>
      <c r="AO26" s="652"/>
      <c r="AP26" s="664" t="s">
        <v>291</v>
      </c>
      <c r="AQ26" s="691"/>
      <c r="AR26" s="691"/>
      <c r="AS26" s="691"/>
      <c r="AT26" s="691"/>
      <c r="AU26" s="691"/>
      <c r="AV26" s="691"/>
      <c r="AW26" s="691"/>
      <c r="AX26" s="691"/>
      <c r="AY26" s="691"/>
      <c r="AZ26" s="691"/>
      <c r="BA26" s="691"/>
      <c r="BB26" s="691"/>
      <c r="BC26" s="691"/>
      <c r="BD26" s="691"/>
      <c r="BE26" s="691"/>
      <c r="BF26" s="666"/>
      <c r="BG26" s="645" t="s">
        <v>129</v>
      </c>
      <c r="BH26" s="646"/>
      <c r="BI26" s="646"/>
      <c r="BJ26" s="646"/>
      <c r="BK26" s="646"/>
      <c r="BL26" s="646"/>
      <c r="BM26" s="646"/>
      <c r="BN26" s="647"/>
      <c r="BO26" s="648" t="s">
        <v>129</v>
      </c>
      <c r="BP26" s="648"/>
      <c r="BQ26" s="648"/>
      <c r="BR26" s="648"/>
      <c r="BS26" s="654" t="s">
        <v>129</v>
      </c>
      <c r="BT26" s="646"/>
      <c r="BU26" s="646"/>
      <c r="BV26" s="646"/>
      <c r="BW26" s="646"/>
      <c r="BX26" s="646"/>
      <c r="BY26" s="646"/>
      <c r="BZ26" s="646"/>
      <c r="CA26" s="646"/>
      <c r="CB26" s="655"/>
      <c r="CD26" s="660" t="s">
        <v>292</v>
      </c>
      <c r="CE26" s="661"/>
      <c r="CF26" s="661"/>
      <c r="CG26" s="661"/>
      <c r="CH26" s="661"/>
      <c r="CI26" s="661"/>
      <c r="CJ26" s="661"/>
      <c r="CK26" s="661"/>
      <c r="CL26" s="661"/>
      <c r="CM26" s="661"/>
      <c r="CN26" s="661"/>
      <c r="CO26" s="661"/>
      <c r="CP26" s="661"/>
      <c r="CQ26" s="662"/>
      <c r="CR26" s="645">
        <v>2153057</v>
      </c>
      <c r="CS26" s="646"/>
      <c r="CT26" s="646"/>
      <c r="CU26" s="646"/>
      <c r="CV26" s="646"/>
      <c r="CW26" s="646"/>
      <c r="CX26" s="646"/>
      <c r="CY26" s="647"/>
      <c r="CZ26" s="650">
        <v>8.3000000000000007</v>
      </c>
      <c r="DA26" s="680"/>
      <c r="DB26" s="680"/>
      <c r="DC26" s="684"/>
      <c r="DD26" s="654">
        <v>1972909</v>
      </c>
      <c r="DE26" s="646"/>
      <c r="DF26" s="646"/>
      <c r="DG26" s="646"/>
      <c r="DH26" s="646"/>
      <c r="DI26" s="646"/>
      <c r="DJ26" s="646"/>
      <c r="DK26" s="647"/>
      <c r="DL26" s="654" t="s">
        <v>129</v>
      </c>
      <c r="DM26" s="646"/>
      <c r="DN26" s="646"/>
      <c r="DO26" s="646"/>
      <c r="DP26" s="646"/>
      <c r="DQ26" s="646"/>
      <c r="DR26" s="646"/>
      <c r="DS26" s="646"/>
      <c r="DT26" s="646"/>
      <c r="DU26" s="646"/>
      <c r="DV26" s="647"/>
      <c r="DW26" s="650" t="s">
        <v>239</v>
      </c>
      <c r="DX26" s="680"/>
      <c r="DY26" s="680"/>
      <c r="DZ26" s="680"/>
      <c r="EA26" s="680"/>
      <c r="EB26" s="680"/>
      <c r="EC26" s="681"/>
    </row>
    <row r="27" spans="2:133" ht="11.25" customHeight="1">
      <c r="B27" s="642" t="s">
        <v>293</v>
      </c>
      <c r="C27" s="643"/>
      <c r="D27" s="643"/>
      <c r="E27" s="643"/>
      <c r="F27" s="643"/>
      <c r="G27" s="643"/>
      <c r="H27" s="643"/>
      <c r="I27" s="643"/>
      <c r="J27" s="643"/>
      <c r="K27" s="643"/>
      <c r="L27" s="643"/>
      <c r="M27" s="643"/>
      <c r="N27" s="643"/>
      <c r="O27" s="643"/>
      <c r="P27" s="643"/>
      <c r="Q27" s="644"/>
      <c r="R27" s="645">
        <v>13629</v>
      </c>
      <c r="S27" s="646"/>
      <c r="T27" s="646"/>
      <c r="U27" s="646"/>
      <c r="V27" s="646"/>
      <c r="W27" s="646"/>
      <c r="X27" s="646"/>
      <c r="Y27" s="647"/>
      <c r="Z27" s="648">
        <v>0</v>
      </c>
      <c r="AA27" s="648"/>
      <c r="AB27" s="648"/>
      <c r="AC27" s="648"/>
      <c r="AD27" s="649">
        <v>13629</v>
      </c>
      <c r="AE27" s="649"/>
      <c r="AF27" s="649"/>
      <c r="AG27" s="649"/>
      <c r="AH27" s="649"/>
      <c r="AI27" s="649"/>
      <c r="AJ27" s="649"/>
      <c r="AK27" s="649"/>
      <c r="AL27" s="650">
        <v>0.1</v>
      </c>
      <c r="AM27" s="651"/>
      <c r="AN27" s="651"/>
      <c r="AO27" s="652"/>
      <c r="AP27" s="642" t="s">
        <v>294</v>
      </c>
      <c r="AQ27" s="643"/>
      <c r="AR27" s="643"/>
      <c r="AS27" s="643"/>
      <c r="AT27" s="643"/>
      <c r="AU27" s="643"/>
      <c r="AV27" s="643"/>
      <c r="AW27" s="643"/>
      <c r="AX27" s="643"/>
      <c r="AY27" s="643"/>
      <c r="AZ27" s="643"/>
      <c r="BA27" s="643"/>
      <c r="BB27" s="643"/>
      <c r="BC27" s="643"/>
      <c r="BD27" s="643"/>
      <c r="BE27" s="643"/>
      <c r="BF27" s="644"/>
      <c r="BG27" s="645">
        <v>8719452</v>
      </c>
      <c r="BH27" s="646"/>
      <c r="BI27" s="646"/>
      <c r="BJ27" s="646"/>
      <c r="BK27" s="646"/>
      <c r="BL27" s="646"/>
      <c r="BM27" s="646"/>
      <c r="BN27" s="647"/>
      <c r="BO27" s="648">
        <v>100</v>
      </c>
      <c r="BP27" s="648"/>
      <c r="BQ27" s="648"/>
      <c r="BR27" s="648"/>
      <c r="BS27" s="654">
        <v>83710</v>
      </c>
      <c r="BT27" s="646"/>
      <c r="BU27" s="646"/>
      <c r="BV27" s="646"/>
      <c r="BW27" s="646"/>
      <c r="BX27" s="646"/>
      <c r="BY27" s="646"/>
      <c r="BZ27" s="646"/>
      <c r="CA27" s="646"/>
      <c r="CB27" s="655"/>
      <c r="CD27" s="660" t="s">
        <v>295</v>
      </c>
      <c r="CE27" s="661"/>
      <c r="CF27" s="661"/>
      <c r="CG27" s="661"/>
      <c r="CH27" s="661"/>
      <c r="CI27" s="661"/>
      <c r="CJ27" s="661"/>
      <c r="CK27" s="661"/>
      <c r="CL27" s="661"/>
      <c r="CM27" s="661"/>
      <c r="CN27" s="661"/>
      <c r="CO27" s="661"/>
      <c r="CP27" s="661"/>
      <c r="CQ27" s="662"/>
      <c r="CR27" s="645">
        <v>5231744</v>
      </c>
      <c r="CS27" s="682"/>
      <c r="CT27" s="682"/>
      <c r="CU27" s="682"/>
      <c r="CV27" s="682"/>
      <c r="CW27" s="682"/>
      <c r="CX27" s="682"/>
      <c r="CY27" s="683"/>
      <c r="CZ27" s="650">
        <v>20.2</v>
      </c>
      <c r="DA27" s="680"/>
      <c r="DB27" s="680"/>
      <c r="DC27" s="684"/>
      <c r="DD27" s="654">
        <v>1533209</v>
      </c>
      <c r="DE27" s="682"/>
      <c r="DF27" s="682"/>
      <c r="DG27" s="682"/>
      <c r="DH27" s="682"/>
      <c r="DI27" s="682"/>
      <c r="DJ27" s="682"/>
      <c r="DK27" s="683"/>
      <c r="DL27" s="654">
        <v>1477851</v>
      </c>
      <c r="DM27" s="682"/>
      <c r="DN27" s="682"/>
      <c r="DO27" s="682"/>
      <c r="DP27" s="682"/>
      <c r="DQ27" s="682"/>
      <c r="DR27" s="682"/>
      <c r="DS27" s="682"/>
      <c r="DT27" s="682"/>
      <c r="DU27" s="682"/>
      <c r="DV27" s="683"/>
      <c r="DW27" s="650">
        <v>10.7</v>
      </c>
      <c r="DX27" s="680"/>
      <c r="DY27" s="680"/>
      <c r="DZ27" s="680"/>
      <c r="EA27" s="680"/>
      <c r="EB27" s="680"/>
      <c r="EC27" s="681"/>
    </row>
    <row r="28" spans="2:133" ht="11.25" customHeight="1">
      <c r="B28" s="642" t="s">
        <v>296</v>
      </c>
      <c r="C28" s="643"/>
      <c r="D28" s="643"/>
      <c r="E28" s="643"/>
      <c r="F28" s="643"/>
      <c r="G28" s="643"/>
      <c r="H28" s="643"/>
      <c r="I28" s="643"/>
      <c r="J28" s="643"/>
      <c r="K28" s="643"/>
      <c r="L28" s="643"/>
      <c r="M28" s="643"/>
      <c r="N28" s="643"/>
      <c r="O28" s="643"/>
      <c r="P28" s="643"/>
      <c r="Q28" s="644"/>
      <c r="R28" s="645">
        <v>156473</v>
      </c>
      <c r="S28" s="646"/>
      <c r="T28" s="646"/>
      <c r="U28" s="646"/>
      <c r="V28" s="646"/>
      <c r="W28" s="646"/>
      <c r="X28" s="646"/>
      <c r="Y28" s="647"/>
      <c r="Z28" s="648">
        <v>0.6</v>
      </c>
      <c r="AA28" s="648"/>
      <c r="AB28" s="648"/>
      <c r="AC28" s="648"/>
      <c r="AD28" s="649" t="s">
        <v>129</v>
      </c>
      <c r="AE28" s="649"/>
      <c r="AF28" s="649"/>
      <c r="AG28" s="649"/>
      <c r="AH28" s="649"/>
      <c r="AI28" s="649"/>
      <c r="AJ28" s="649"/>
      <c r="AK28" s="649"/>
      <c r="AL28" s="650" t="s">
        <v>239</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297</v>
      </c>
      <c r="CE28" s="661"/>
      <c r="CF28" s="661"/>
      <c r="CG28" s="661"/>
      <c r="CH28" s="661"/>
      <c r="CI28" s="661"/>
      <c r="CJ28" s="661"/>
      <c r="CK28" s="661"/>
      <c r="CL28" s="661"/>
      <c r="CM28" s="661"/>
      <c r="CN28" s="661"/>
      <c r="CO28" s="661"/>
      <c r="CP28" s="661"/>
      <c r="CQ28" s="662"/>
      <c r="CR28" s="645">
        <v>2216797</v>
      </c>
      <c r="CS28" s="646"/>
      <c r="CT28" s="646"/>
      <c r="CU28" s="646"/>
      <c r="CV28" s="646"/>
      <c r="CW28" s="646"/>
      <c r="CX28" s="646"/>
      <c r="CY28" s="647"/>
      <c r="CZ28" s="650">
        <v>8.5</v>
      </c>
      <c r="DA28" s="680"/>
      <c r="DB28" s="680"/>
      <c r="DC28" s="684"/>
      <c r="DD28" s="654">
        <v>2193642</v>
      </c>
      <c r="DE28" s="646"/>
      <c r="DF28" s="646"/>
      <c r="DG28" s="646"/>
      <c r="DH28" s="646"/>
      <c r="DI28" s="646"/>
      <c r="DJ28" s="646"/>
      <c r="DK28" s="647"/>
      <c r="DL28" s="654">
        <v>2193642</v>
      </c>
      <c r="DM28" s="646"/>
      <c r="DN28" s="646"/>
      <c r="DO28" s="646"/>
      <c r="DP28" s="646"/>
      <c r="DQ28" s="646"/>
      <c r="DR28" s="646"/>
      <c r="DS28" s="646"/>
      <c r="DT28" s="646"/>
      <c r="DU28" s="646"/>
      <c r="DV28" s="647"/>
      <c r="DW28" s="650">
        <v>15.8</v>
      </c>
      <c r="DX28" s="680"/>
      <c r="DY28" s="680"/>
      <c r="DZ28" s="680"/>
      <c r="EA28" s="680"/>
      <c r="EB28" s="680"/>
      <c r="EC28" s="681"/>
    </row>
    <row r="29" spans="2:133" ht="11.25" customHeight="1">
      <c r="B29" s="642" t="s">
        <v>298</v>
      </c>
      <c r="C29" s="643"/>
      <c r="D29" s="643"/>
      <c r="E29" s="643"/>
      <c r="F29" s="643"/>
      <c r="G29" s="643"/>
      <c r="H29" s="643"/>
      <c r="I29" s="643"/>
      <c r="J29" s="643"/>
      <c r="K29" s="643"/>
      <c r="L29" s="643"/>
      <c r="M29" s="643"/>
      <c r="N29" s="643"/>
      <c r="O29" s="643"/>
      <c r="P29" s="643"/>
      <c r="Q29" s="644"/>
      <c r="R29" s="645">
        <v>158437</v>
      </c>
      <c r="S29" s="646"/>
      <c r="T29" s="646"/>
      <c r="U29" s="646"/>
      <c r="V29" s="646"/>
      <c r="W29" s="646"/>
      <c r="X29" s="646"/>
      <c r="Y29" s="647"/>
      <c r="Z29" s="648">
        <v>0.6</v>
      </c>
      <c r="AA29" s="648"/>
      <c r="AB29" s="648"/>
      <c r="AC29" s="648"/>
      <c r="AD29" s="649" t="s">
        <v>239</v>
      </c>
      <c r="AE29" s="649"/>
      <c r="AF29" s="649"/>
      <c r="AG29" s="649"/>
      <c r="AH29" s="649"/>
      <c r="AI29" s="649"/>
      <c r="AJ29" s="649"/>
      <c r="AK29" s="649"/>
      <c r="AL29" s="650" t="s">
        <v>239</v>
      </c>
      <c r="AM29" s="651"/>
      <c r="AN29" s="651"/>
      <c r="AO29" s="652"/>
      <c r="AP29" s="694"/>
      <c r="AQ29" s="695"/>
      <c r="AR29" s="695"/>
      <c r="AS29" s="695"/>
      <c r="AT29" s="695"/>
      <c r="AU29" s="695"/>
      <c r="AV29" s="695"/>
      <c r="AW29" s="695"/>
      <c r="AX29" s="695"/>
      <c r="AY29" s="695"/>
      <c r="AZ29" s="695"/>
      <c r="BA29" s="695"/>
      <c r="BB29" s="695"/>
      <c r="BC29" s="695"/>
      <c r="BD29" s="695"/>
      <c r="BE29" s="695"/>
      <c r="BF29" s="696"/>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299</v>
      </c>
      <c r="CE29" s="686"/>
      <c r="CF29" s="660" t="s">
        <v>70</v>
      </c>
      <c r="CG29" s="661"/>
      <c r="CH29" s="661"/>
      <c r="CI29" s="661"/>
      <c r="CJ29" s="661"/>
      <c r="CK29" s="661"/>
      <c r="CL29" s="661"/>
      <c r="CM29" s="661"/>
      <c r="CN29" s="661"/>
      <c r="CO29" s="661"/>
      <c r="CP29" s="661"/>
      <c r="CQ29" s="662"/>
      <c r="CR29" s="645">
        <v>2216754</v>
      </c>
      <c r="CS29" s="682"/>
      <c r="CT29" s="682"/>
      <c r="CU29" s="682"/>
      <c r="CV29" s="682"/>
      <c r="CW29" s="682"/>
      <c r="CX29" s="682"/>
      <c r="CY29" s="683"/>
      <c r="CZ29" s="650">
        <v>8.5</v>
      </c>
      <c r="DA29" s="680"/>
      <c r="DB29" s="680"/>
      <c r="DC29" s="684"/>
      <c r="DD29" s="654">
        <v>2193599</v>
      </c>
      <c r="DE29" s="682"/>
      <c r="DF29" s="682"/>
      <c r="DG29" s="682"/>
      <c r="DH29" s="682"/>
      <c r="DI29" s="682"/>
      <c r="DJ29" s="682"/>
      <c r="DK29" s="683"/>
      <c r="DL29" s="654">
        <v>2193599</v>
      </c>
      <c r="DM29" s="682"/>
      <c r="DN29" s="682"/>
      <c r="DO29" s="682"/>
      <c r="DP29" s="682"/>
      <c r="DQ29" s="682"/>
      <c r="DR29" s="682"/>
      <c r="DS29" s="682"/>
      <c r="DT29" s="682"/>
      <c r="DU29" s="682"/>
      <c r="DV29" s="683"/>
      <c r="DW29" s="650">
        <v>15.8</v>
      </c>
      <c r="DX29" s="680"/>
      <c r="DY29" s="680"/>
      <c r="DZ29" s="680"/>
      <c r="EA29" s="680"/>
      <c r="EB29" s="680"/>
      <c r="EC29" s="681"/>
    </row>
    <row r="30" spans="2:133" ht="11.25" customHeight="1">
      <c r="B30" s="642" t="s">
        <v>300</v>
      </c>
      <c r="C30" s="643"/>
      <c r="D30" s="643"/>
      <c r="E30" s="643"/>
      <c r="F30" s="643"/>
      <c r="G30" s="643"/>
      <c r="H30" s="643"/>
      <c r="I30" s="643"/>
      <c r="J30" s="643"/>
      <c r="K30" s="643"/>
      <c r="L30" s="643"/>
      <c r="M30" s="643"/>
      <c r="N30" s="643"/>
      <c r="O30" s="643"/>
      <c r="P30" s="643"/>
      <c r="Q30" s="644"/>
      <c r="R30" s="645">
        <v>54544</v>
      </c>
      <c r="S30" s="646"/>
      <c r="T30" s="646"/>
      <c r="U30" s="646"/>
      <c r="V30" s="646"/>
      <c r="W30" s="646"/>
      <c r="X30" s="646"/>
      <c r="Y30" s="647"/>
      <c r="Z30" s="648">
        <v>0.2</v>
      </c>
      <c r="AA30" s="648"/>
      <c r="AB30" s="648"/>
      <c r="AC30" s="648"/>
      <c r="AD30" s="649">
        <v>7898</v>
      </c>
      <c r="AE30" s="649"/>
      <c r="AF30" s="649"/>
      <c r="AG30" s="649"/>
      <c r="AH30" s="649"/>
      <c r="AI30" s="649"/>
      <c r="AJ30" s="649"/>
      <c r="AK30" s="649"/>
      <c r="AL30" s="650">
        <v>0.1</v>
      </c>
      <c r="AM30" s="651"/>
      <c r="AN30" s="651"/>
      <c r="AO30" s="652"/>
      <c r="AP30" s="624" t="s">
        <v>217</v>
      </c>
      <c r="AQ30" s="625"/>
      <c r="AR30" s="625"/>
      <c r="AS30" s="625"/>
      <c r="AT30" s="625"/>
      <c r="AU30" s="625"/>
      <c r="AV30" s="625"/>
      <c r="AW30" s="625"/>
      <c r="AX30" s="625"/>
      <c r="AY30" s="625"/>
      <c r="AZ30" s="625"/>
      <c r="BA30" s="625"/>
      <c r="BB30" s="625"/>
      <c r="BC30" s="625"/>
      <c r="BD30" s="625"/>
      <c r="BE30" s="625"/>
      <c r="BF30" s="626"/>
      <c r="BG30" s="624" t="s">
        <v>301</v>
      </c>
      <c r="BH30" s="692"/>
      <c r="BI30" s="692"/>
      <c r="BJ30" s="692"/>
      <c r="BK30" s="692"/>
      <c r="BL30" s="692"/>
      <c r="BM30" s="692"/>
      <c r="BN30" s="692"/>
      <c r="BO30" s="692"/>
      <c r="BP30" s="692"/>
      <c r="BQ30" s="693"/>
      <c r="BR30" s="624" t="s">
        <v>302</v>
      </c>
      <c r="BS30" s="692"/>
      <c r="BT30" s="692"/>
      <c r="BU30" s="692"/>
      <c r="BV30" s="692"/>
      <c r="BW30" s="692"/>
      <c r="BX30" s="692"/>
      <c r="BY30" s="692"/>
      <c r="BZ30" s="692"/>
      <c r="CA30" s="692"/>
      <c r="CB30" s="693"/>
      <c r="CD30" s="687"/>
      <c r="CE30" s="688"/>
      <c r="CF30" s="660" t="s">
        <v>303</v>
      </c>
      <c r="CG30" s="661"/>
      <c r="CH30" s="661"/>
      <c r="CI30" s="661"/>
      <c r="CJ30" s="661"/>
      <c r="CK30" s="661"/>
      <c r="CL30" s="661"/>
      <c r="CM30" s="661"/>
      <c r="CN30" s="661"/>
      <c r="CO30" s="661"/>
      <c r="CP30" s="661"/>
      <c r="CQ30" s="662"/>
      <c r="CR30" s="645">
        <v>2089153</v>
      </c>
      <c r="CS30" s="646"/>
      <c r="CT30" s="646"/>
      <c r="CU30" s="646"/>
      <c r="CV30" s="646"/>
      <c r="CW30" s="646"/>
      <c r="CX30" s="646"/>
      <c r="CY30" s="647"/>
      <c r="CZ30" s="650">
        <v>8</v>
      </c>
      <c r="DA30" s="680"/>
      <c r="DB30" s="680"/>
      <c r="DC30" s="684"/>
      <c r="DD30" s="654">
        <v>2068693</v>
      </c>
      <c r="DE30" s="646"/>
      <c r="DF30" s="646"/>
      <c r="DG30" s="646"/>
      <c r="DH30" s="646"/>
      <c r="DI30" s="646"/>
      <c r="DJ30" s="646"/>
      <c r="DK30" s="647"/>
      <c r="DL30" s="654">
        <v>2068693</v>
      </c>
      <c r="DM30" s="646"/>
      <c r="DN30" s="646"/>
      <c r="DO30" s="646"/>
      <c r="DP30" s="646"/>
      <c r="DQ30" s="646"/>
      <c r="DR30" s="646"/>
      <c r="DS30" s="646"/>
      <c r="DT30" s="646"/>
      <c r="DU30" s="646"/>
      <c r="DV30" s="647"/>
      <c r="DW30" s="650">
        <v>14.9</v>
      </c>
      <c r="DX30" s="680"/>
      <c r="DY30" s="680"/>
      <c r="DZ30" s="680"/>
      <c r="EA30" s="680"/>
      <c r="EB30" s="680"/>
      <c r="EC30" s="681"/>
    </row>
    <row r="31" spans="2:133" ht="11.25" customHeight="1">
      <c r="B31" s="642" t="s">
        <v>304</v>
      </c>
      <c r="C31" s="643"/>
      <c r="D31" s="643"/>
      <c r="E31" s="643"/>
      <c r="F31" s="643"/>
      <c r="G31" s="643"/>
      <c r="H31" s="643"/>
      <c r="I31" s="643"/>
      <c r="J31" s="643"/>
      <c r="K31" s="643"/>
      <c r="L31" s="643"/>
      <c r="M31" s="643"/>
      <c r="N31" s="643"/>
      <c r="O31" s="643"/>
      <c r="P31" s="643"/>
      <c r="Q31" s="644"/>
      <c r="R31" s="645">
        <v>3929387</v>
      </c>
      <c r="S31" s="646"/>
      <c r="T31" s="646"/>
      <c r="U31" s="646"/>
      <c r="V31" s="646"/>
      <c r="W31" s="646"/>
      <c r="X31" s="646"/>
      <c r="Y31" s="647"/>
      <c r="Z31" s="648">
        <v>14.3</v>
      </c>
      <c r="AA31" s="648"/>
      <c r="AB31" s="648"/>
      <c r="AC31" s="648"/>
      <c r="AD31" s="649" t="s">
        <v>129</v>
      </c>
      <c r="AE31" s="649"/>
      <c r="AF31" s="649"/>
      <c r="AG31" s="649"/>
      <c r="AH31" s="649"/>
      <c r="AI31" s="649"/>
      <c r="AJ31" s="649"/>
      <c r="AK31" s="649"/>
      <c r="AL31" s="650" t="s">
        <v>129</v>
      </c>
      <c r="AM31" s="651"/>
      <c r="AN31" s="651"/>
      <c r="AO31" s="652"/>
      <c r="AP31" s="699" t="s">
        <v>305</v>
      </c>
      <c r="AQ31" s="700"/>
      <c r="AR31" s="700"/>
      <c r="AS31" s="700"/>
      <c r="AT31" s="705" t="s">
        <v>306</v>
      </c>
      <c r="AU31" s="231"/>
      <c r="AV31" s="231"/>
      <c r="AW31" s="231"/>
      <c r="AX31" s="631" t="s">
        <v>182</v>
      </c>
      <c r="AY31" s="632"/>
      <c r="AZ31" s="632"/>
      <c r="BA31" s="632"/>
      <c r="BB31" s="632"/>
      <c r="BC31" s="632"/>
      <c r="BD31" s="632"/>
      <c r="BE31" s="632"/>
      <c r="BF31" s="633"/>
      <c r="BG31" s="713">
        <v>99</v>
      </c>
      <c r="BH31" s="697"/>
      <c r="BI31" s="697"/>
      <c r="BJ31" s="697"/>
      <c r="BK31" s="697"/>
      <c r="BL31" s="697"/>
      <c r="BM31" s="640">
        <v>93.3</v>
      </c>
      <c r="BN31" s="697"/>
      <c r="BO31" s="697"/>
      <c r="BP31" s="697"/>
      <c r="BQ31" s="698"/>
      <c r="BR31" s="713">
        <v>99</v>
      </c>
      <c r="BS31" s="697"/>
      <c r="BT31" s="697"/>
      <c r="BU31" s="697"/>
      <c r="BV31" s="697"/>
      <c r="BW31" s="697"/>
      <c r="BX31" s="640">
        <v>93.1</v>
      </c>
      <c r="BY31" s="697"/>
      <c r="BZ31" s="697"/>
      <c r="CA31" s="697"/>
      <c r="CB31" s="698"/>
      <c r="CD31" s="687"/>
      <c r="CE31" s="688"/>
      <c r="CF31" s="660" t="s">
        <v>307</v>
      </c>
      <c r="CG31" s="661"/>
      <c r="CH31" s="661"/>
      <c r="CI31" s="661"/>
      <c r="CJ31" s="661"/>
      <c r="CK31" s="661"/>
      <c r="CL31" s="661"/>
      <c r="CM31" s="661"/>
      <c r="CN31" s="661"/>
      <c r="CO31" s="661"/>
      <c r="CP31" s="661"/>
      <c r="CQ31" s="662"/>
      <c r="CR31" s="645">
        <v>127601</v>
      </c>
      <c r="CS31" s="682"/>
      <c r="CT31" s="682"/>
      <c r="CU31" s="682"/>
      <c r="CV31" s="682"/>
      <c r="CW31" s="682"/>
      <c r="CX31" s="682"/>
      <c r="CY31" s="683"/>
      <c r="CZ31" s="650">
        <v>0.5</v>
      </c>
      <c r="DA31" s="680"/>
      <c r="DB31" s="680"/>
      <c r="DC31" s="684"/>
      <c r="DD31" s="654">
        <v>124906</v>
      </c>
      <c r="DE31" s="682"/>
      <c r="DF31" s="682"/>
      <c r="DG31" s="682"/>
      <c r="DH31" s="682"/>
      <c r="DI31" s="682"/>
      <c r="DJ31" s="682"/>
      <c r="DK31" s="683"/>
      <c r="DL31" s="654">
        <v>124906</v>
      </c>
      <c r="DM31" s="682"/>
      <c r="DN31" s="682"/>
      <c r="DO31" s="682"/>
      <c r="DP31" s="682"/>
      <c r="DQ31" s="682"/>
      <c r="DR31" s="682"/>
      <c r="DS31" s="682"/>
      <c r="DT31" s="682"/>
      <c r="DU31" s="682"/>
      <c r="DV31" s="683"/>
      <c r="DW31" s="650">
        <v>0.9</v>
      </c>
      <c r="DX31" s="680"/>
      <c r="DY31" s="680"/>
      <c r="DZ31" s="680"/>
      <c r="EA31" s="680"/>
      <c r="EB31" s="680"/>
      <c r="EC31" s="681"/>
    </row>
    <row r="32" spans="2:133" ht="11.25" customHeight="1">
      <c r="B32" s="708" t="s">
        <v>308</v>
      </c>
      <c r="C32" s="709"/>
      <c r="D32" s="709"/>
      <c r="E32" s="709"/>
      <c r="F32" s="709"/>
      <c r="G32" s="709"/>
      <c r="H32" s="709"/>
      <c r="I32" s="709"/>
      <c r="J32" s="709"/>
      <c r="K32" s="709"/>
      <c r="L32" s="709"/>
      <c r="M32" s="709"/>
      <c r="N32" s="709"/>
      <c r="O32" s="709"/>
      <c r="P32" s="709"/>
      <c r="Q32" s="710"/>
      <c r="R32" s="645" t="s">
        <v>129</v>
      </c>
      <c r="S32" s="646"/>
      <c r="T32" s="646"/>
      <c r="U32" s="646"/>
      <c r="V32" s="646"/>
      <c r="W32" s="646"/>
      <c r="X32" s="646"/>
      <c r="Y32" s="647"/>
      <c r="Z32" s="648" t="s">
        <v>129</v>
      </c>
      <c r="AA32" s="648"/>
      <c r="AB32" s="648"/>
      <c r="AC32" s="648"/>
      <c r="AD32" s="649" t="s">
        <v>239</v>
      </c>
      <c r="AE32" s="649"/>
      <c r="AF32" s="649"/>
      <c r="AG32" s="649"/>
      <c r="AH32" s="649"/>
      <c r="AI32" s="649"/>
      <c r="AJ32" s="649"/>
      <c r="AK32" s="649"/>
      <c r="AL32" s="650" t="s">
        <v>239</v>
      </c>
      <c r="AM32" s="651"/>
      <c r="AN32" s="651"/>
      <c r="AO32" s="652"/>
      <c r="AP32" s="701"/>
      <c r="AQ32" s="702"/>
      <c r="AR32" s="702"/>
      <c r="AS32" s="702"/>
      <c r="AT32" s="706"/>
      <c r="AU32" s="230" t="s">
        <v>309</v>
      </c>
      <c r="AV32" s="230"/>
      <c r="AW32" s="230"/>
      <c r="AX32" s="642" t="s">
        <v>310</v>
      </c>
      <c r="AY32" s="643"/>
      <c r="AZ32" s="643"/>
      <c r="BA32" s="643"/>
      <c r="BB32" s="643"/>
      <c r="BC32" s="643"/>
      <c r="BD32" s="643"/>
      <c r="BE32" s="643"/>
      <c r="BF32" s="644"/>
      <c r="BG32" s="714">
        <v>99.1</v>
      </c>
      <c r="BH32" s="682"/>
      <c r="BI32" s="682"/>
      <c r="BJ32" s="682"/>
      <c r="BK32" s="682"/>
      <c r="BL32" s="682"/>
      <c r="BM32" s="651">
        <v>96.6</v>
      </c>
      <c r="BN32" s="711"/>
      <c r="BO32" s="711"/>
      <c r="BP32" s="711"/>
      <c r="BQ32" s="712"/>
      <c r="BR32" s="714">
        <v>99.3</v>
      </c>
      <c r="BS32" s="682"/>
      <c r="BT32" s="682"/>
      <c r="BU32" s="682"/>
      <c r="BV32" s="682"/>
      <c r="BW32" s="682"/>
      <c r="BX32" s="651">
        <v>96.4</v>
      </c>
      <c r="BY32" s="711"/>
      <c r="BZ32" s="711"/>
      <c r="CA32" s="711"/>
      <c r="CB32" s="712"/>
      <c r="CD32" s="689"/>
      <c r="CE32" s="690"/>
      <c r="CF32" s="660" t="s">
        <v>311</v>
      </c>
      <c r="CG32" s="661"/>
      <c r="CH32" s="661"/>
      <c r="CI32" s="661"/>
      <c r="CJ32" s="661"/>
      <c r="CK32" s="661"/>
      <c r="CL32" s="661"/>
      <c r="CM32" s="661"/>
      <c r="CN32" s="661"/>
      <c r="CO32" s="661"/>
      <c r="CP32" s="661"/>
      <c r="CQ32" s="662"/>
      <c r="CR32" s="645">
        <v>43</v>
      </c>
      <c r="CS32" s="646"/>
      <c r="CT32" s="646"/>
      <c r="CU32" s="646"/>
      <c r="CV32" s="646"/>
      <c r="CW32" s="646"/>
      <c r="CX32" s="646"/>
      <c r="CY32" s="647"/>
      <c r="CZ32" s="650">
        <v>0</v>
      </c>
      <c r="DA32" s="680"/>
      <c r="DB32" s="680"/>
      <c r="DC32" s="684"/>
      <c r="DD32" s="654">
        <v>43</v>
      </c>
      <c r="DE32" s="646"/>
      <c r="DF32" s="646"/>
      <c r="DG32" s="646"/>
      <c r="DH32" s="646"/>
      <c r="DI32" s="646"/>
      <c r="DJ32" s="646"/>
      <c r="DK32" s="647"/>
      <c r="DL32" s="654">
        <v>43</v>
      </c>
      <c r="DM32" s="646"/>
      <c r="DN32" s="646"/>
      <c r="DO32" s="646"/>
      <c r="DP32" s="646"/>
      <c r="DQ32" s="646"/>
      <c r="DR32" s="646"/>
      <c r="DS32" s="646"/>
      <c r="DT32" s="646"/>
      <c r="DU32" s="646"/>
      <c r="DV32" s="647"/>
      <c r="DW32" s="650">
        <v>0</v>
      </c>
      <c r="DX32" s="680"/>
      <c r="DY32" s="680"/>
      <c r="DZ32" s="680"/>
      <c r="EA32" s="680"/>
      <c r="EB32" s="680"/>
      <c r="EC32" s="681"/>
    </row>
    <row r="33" spans="2:133" ht="11.25" customHeight="1">
      <c r="B33" s="642" t="s">
        <v>312</v>
      </c>
      <c r="C33" s="643"/>
      <c r="D33" s="643"/>
      <c r="E33" s="643"/>
      <c r="F33" s="643"/>
      <c r="G33" s="643"/>
      <c r="H33" s="643"/>
      <c r="I33" s="643"/>
      <c r="J33" s="643"/>
      <c r="K33" s="643"/>
      <c r="L33" s="643"/>
      <c r="M33" s="643"/>
      <c r="N33" s="643"/>
      <c r="O33" s="643"/>
      <c r="P33" s="643"/>
      <c r="Q33" s="644"/>
      <c r="R33" s="645">
        <v>1919607</v>
      </c>
      <c r="S33" s="646"/>
      <c r="T33" s="646"/>
      <c r="U33" s="646"/>
      <c r="V33" s="646"/>
      <c r="W33" s="646"/>
      <c r="X33" s="646"/>
      <c r="Y33" s="647"/>
      <c r="Z33" s="648">
        <v>7</v>
      </c>
      <c r="AA33" s="648"/>
      <c r="AB33" s="648"/>
      <c r="AC33" s="648"/>
      <c r="AD33" s="649" t="s">
        <v>129</v>
      </c>
      <c r="AE33" s="649"/>
      <c r="AF33" s="649"/>
      <c r="AG33" s="649"/>
      <c r="AH33" s="649"/>
      <c r="AI33" s="649"/>
      <c r="AJ33" s="649"/>
      <c r="AK33" s="649"/>
      <c r="AL33" s="650" t="s">
        <v>129</v>
      </c>
      <c r="AM33" s="651"/>
      <c r="AN33" s="651"/>
      <c r="AO33" s="652"/>
      <c r="AP33" s="703"/>
      <c r="AQ33" s="704"/>
      <c r="AR33" s="704"/>
      <c r="AS33" s="704"/>
      <c r="AT33" s="707"/>
      <c r="AU33" s="232"/>
      <c r="AV33" s="232"/>
      <c r="AW33" s="232"/>
      <c r="AX33" s="694" t="s">
        <v>313</v>
      </c>
      <c r="AY33" s="695"/>
      <c r="AZ33" s="695"/>
      <c r="BA33" s="695"/>
      <c r="BB33" s="695"/>
      <c r="BC33" s="695"/>
      <c r="BD33" s="695"/>
      <c r="BE33" s="695"/>
      <c r="BF33" s="696"/>
      <c r="BG33" s="715">
        <v>98.8</v>
      </c>
      <c r="BH33" s="716"/>
      <c r="BI33" s="716"/>
      <c r="BJ33" s="716"/>
      <c r="BK33" s="716"/>
      <c r="BL33" s="716"/>
      <c r="BM33" s="717">
        <v>90.2</v>
      </c>
      <c r="BN33" s="716"/>
      <c r="BO33" s="716"/>
      <c r="BP33" s="716"/>
      <c r="BQ33" s="718"/>
      <c r="BR33" s="715">
        <v>98.8</v>
      </c>
      <c r="BS33" s="716"/>
      <c r="BT33" s="716"/>
      <c r="BU33" s="716"/>
      <c r="BV33" s="716"/>
      <c r="BW33" s="716"/>
      <c r="BX33" s="717">
        <v>90</v>
      </c>
      <c r="BY33" s="716"/>
      <c r="BZ33" s="716"/>
      <c r="CA33" s="716"/>
      <c r="CB33" s="718"/>
      <c r="CD33" s="660" t="s">
        <v>314</v>
      </c>
      <c r="CE33" s="661"/>
      <c r="CF33" s="661"/>
      <c r="CG33" s="661"/>
      <c r="CH33" s="661"/>
      <c r="CI33" s="661"/>
      <c r="CJ33" s="661"/>
      <c r="CK33" s="661"/>
      <c r="CL33" s="661"/>
      <c r="CM33" s="661"/>
      <c r="CN33" s="661"/>
      <c r="CO33" s="661"/>
      <c r="CP33" s="661"/>
      <c r="CQ33" s="662"/>
      <c r="CR33" s="645">
        <v>11143544</v>
      </c>
      <c r="CS33" s="682"/>
      <c r="CT33" s="682"/>
      <c r="CU33" s="682"/>
      <c r="CV33" s="682"/>
      <c r="CW33" s="682"/>
      <c r="CX33" s="682"/>
      <c r="CY33" s="683"/>
      <c r="CZ33" s="650">
        <v>42.9</v>
      </c>
      <c r="DA33" s="680"/>
      <c r="DB33" s="680"/>
      <c r="DC33" s="684"/>
      <c r="DD33" s="654">
        <v>7183053</v>
      </c>
      <c r="DE33" s="682"/>
      <c r="DF33" s="682"/>
      <c r="DG33" s="682"/>
      <c r="DH33" s="682"/>
      <c r="DI33" s="682"/>
      <c r="DJ33" s="682"/>
      <c r="DK33" s="683"/>
      <c r="DL33" s="654">
        <v>5601828</v>
      </c>
      <c r="DM33" s="682"/>
      <c r="DN33" s="682"/>
      <c r="DO33" s="682"/>
      <c r="DP33" s="682"/>
      <c r="DQ33" s="682"/>
      <c r="DR33" s="682"/>
      <c r="DS33" s="682"/>
      <c r="DT33" s="682"/>
      <c r="DU33" s="682"/>
      <c r="DV33" s="683"/>
      <c r="DW33" s="650">
        <v>40.4</v>
      </c>
      <c r="DX33" s="680"/>
      <c r="DY33" s="680"/>
      <c r="DZ33" s="680"/>
      <c r="EA33" s="680"/>
      <c r="EB33" s="680"/>
      <c r="EC33" s="681"/>
    </row>
    <row r="34" spans="2:133" ht="11.25" customHeight="1">
      <c r="B34" s="642" t="s">
        <v>315</v>
      </c>
      <c r="C34" s="643"/>
      <c r="D34" s="643"/>
      <c r="E34" s="643"/>
      <c r="F34" s="643"/>
      <c r="G34" s="643"/>
      <c r="H34" s="643"/>
      <c r="I34" s="643"/>
      <c r="J34" s="643"/>
      <c r="K34" s="643"/>
      <c r="L34" s="643"/>
      <c r="M34" s="643"/>
      <c r="N34" s="643"/>
      <c r="O34" s="643"/>
      <c r="P34" s="643"/>
      <c r="Q34" s="644"/>
      <c r="R34" s="645">
        <v>51374</v>
      </c>
      <c r="S34" s="646"/>
      <c r="T34" s="646"/>
      <c r="U34" s="646"/>
      <c r="V34" s="646"/>
      <c r="W34" s="646"/>
      <c r="X34" s="646"/>
      <c r="Y34" s="647"/>
      <c r="Z34" s="648">
        <v>0.2</v>
      </c>
      <c r="AA34" s="648"/>
      <c r="AB34" s="648"/>
      <c r="AC34" s="648"/>
      <c r="AD34" s="649">
        <v>33940</v>
      </c>
      <c r="AE34" s="649"/>
      <c r="AF34" s="649"/>
      <c r="AG34" s="649"/>
      <c r="AH34" s="649"/>
      <c r="AI34" s="649"/>
      <c r="AJ34" s="649"/>
      <c r="AK34" s="649"/>
      <c r="AL34" s="650">
        <v>0.3</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316</v>
      </c>
      <c r="CE34" s="661"/>
      <c r="CF34" s="661"/>
      <c r="CG34" s="661"/>
      <c r="CH34" s="661"/>
      <c r="CI34" s="661"/>
      <c r="CJ34" s="661"/>
      <c r="CK34" s="661"/>
      <c r="CL34" s="661"/>
      <c r="CM34" s="661"/>
      <c r="CN34" s="661"/>
      <c r="CO34" s="661"/>
      <c r="CP34" s="661"/>
      <c r="CQ34" s="662"/>
      <c r="CR34" s="645">
        <v>3582991</v>
      </c>
      <c r="CS34" s="646"/>
      <c r="CT34" s="646"/>
      <c r="CU34" s="646"/>
      <c r="CV34" s="646"/>
      <c r="CW34" s="646"/>
      <c r="CX34" s="646"/>
      <c r="CY34" s="647"/>
      <c r="CZ34" s="650">
        <v>13.8</v>
      </c>
      <c r="DA34" s="680"/>
      <c r="DB34" s="680"/>
      <c r="DC34" s="684"/>
      <c r="DD34" s="654">
        <v>2625584</v>
      </c>
      <c r="DE34" s="646"/>
      <c r="DF34" s="646"/>
      <c r="DG34" s="646"/>
      <c r="DH34" s="646"/>
      <c r="DI34" s="646"/>
      <c r="DJ34" s="646"/>
      <c r="DK34" s="647"/>
      <c r="DL34" s="654">
        <v>2361922</v>
      </c>
      <c r="DM34" s="646"/>
      <c r="DN34" s="646"/>
      <c r="DO34" s="646"/>
      <c r="DP34" s="646"/>
      <c r="DQ34" s="646"/>
      <c r="DR34" s="646"/>
      <c r="DS34" s="646"/>
      <c r="DT34" s="646"/>
      <c r="DU34" s="646"/>
      <c r="DV34" s="647"/>
      <c r="DW34" s="650">
        <v>17</v>
      </c>
      <c r="DX34" s="680"/>
      <c r="DY34" s="680"/>
      <c r="DZ34" s="680"/>
      <c r="EA34" s="680"/>
      <c r="EB34" s="680"/>
      <c r="EC34" s="681"/>
    </row>
    <row r="35" spans="2:133" ht="11.25" customHeight="1">
      <c r="B35" s="642" t="s">
        <v>317</v>
      </c>
      <c r="C35" s="643"/>
      <c r="D35" s="643"/>
      <c r="E35" s="643"/>
      <c r="F35" s="643"/>
      <c r="G35" s="643"/>
      <c r="H35" s="643"/>
      <c r="I35" s="643"/>
      <c r="J35" s="643"/>
      <c r="K35" s="643"/>
      <c r="L35" s="643"/>
      <c r="M35" s="643"/>
      <c r="N35" s="643"/>
      <c r="O35" s="643"/>
      <c r="P35" s="643"/>
      <c r="Q35" s="644"/>
      <c r="R35" s="645">
        <v>1823304</v>
      </c>
      <c r="S35" s="646"/>
      <c r="T35" s="646"/>
      <c r="U35" s="646"/>
      <c r="V35" s="646"/>
      <c r="W35" s="646"/>
      <c r="X35" s="646"/>
      <c r="Y35" s="647"/>
      <c r="Z35" s="648">
        <v>6.6</v>
      </c>
      <c r="AA35" s="648"/>
      <c r="AB35" s="648"/>
      <c r="AC35" s="648"/>
      <c r="AD35" s="649" t="s">
        <v>129</v>
      </c>
      <c r="AE35" s="649"/>
      <c r="AF35" s="649"/>
      <c r="AG35" s="649"/>
      <c r="AH35" s="649"/>
      <c r="AI35" s="649"/>
      <c r="AJ35" s="649"/>
      <c r="AK35" s="649"/>
      <c r="AL35" s="650" t="s">
        <v>239</v>
      </c>
      <c r="AM35" s="651"/>
      <c r="AN35" s="651"/>
      <c r="AO35" s="652"/>
      <c r="AP35" s="235"/>
      <c r="AQ35" s="624" t="s">
        <v>318</v>
      </c>
      <c r="AR35" s="625"/>
      <c r="AS35" s="625"/>
      <c r="AT35" s="625"/>
      <c r="AU35" s="625"/>
      <c r="AV35" s="625"/>
      <c r="AW35" s="625"/>
      <c r="AX35" s="625"/>
      <c r="AY35" s="625"/>
      <c r="AZ35" s="625"/>
      <c r="BA35" s="625"/>
      <c r="BB35" s="625"/>
      <c r="BC35" s="625"/>
      <c r="BD35" s="625"/>
      <c r="BE35" s="625"/>
      <c r="BF35" s="626"/>
      <c r="BG35" s="624" t="s">
        <v>319</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320</v>
      </c>
      <c r="CE35" s="661"/>
      <c r="CF35" s="661"/>
      <c r="CG35" s="661"/>
      <c r="CH35" s="661"/>
      <c r="CI35" s="661"/>
      <c r="CJ35" s="661"/>
      <c r="CK35" s="661"/>
      <c r="CL35" s="661"/>
      <c r="CM35" s="661"/>
      <c r="CN35" s="661"/>
      <c r="CO35" s="661"/>
      <c r="CP35" s="661"/>
      <c r="CQ35" s="662"/>
      <c r="CR35" s="645">
        <v>416866</v>
      </c>
      <c r="CS35" s="682"/>
      <c r="CT35" s="682"/>
      <c r="CU35" s="682"/>
      <c r="CV35" s="682"/>
      <c r="CW35" s="682"/>
      <c r="CX35" s="682"/>
      <c r="CY35" s="683"/>
      <c r="CZ35" s="650">
        <v>1.6</v>
      </c>
      <c r="DA35" s="680"/>
      <c r="DB35" s="680"/>
      <c r="DC35" s="684"/>
      <c r="DD35" s="654">
        <v>361960</v>
      </c>
      <c r="DE35" s="682"/>
      <c r="DF35" s="682"/>
      <c r="DG35" s="682"/>
      <c r="DH35" s="682"/>
      <c r="DI35" s="682"/>
      <c r="DJ35" s="682"/>
      <c r="DK35" s="683"/>
      <c r="DL35" s="654">
        <v>289844</v>
      </c>
      <c r="DM35" s="682"/>
      <c r="DN35" s="682"/>
      <c r="DO35" s="682"/>
      <c r="DP35" s="682"/>
      <c r="DQ35" s="682"/>
      <c r="DR35" s="682"/>
      <c r="DS35" s="682"/>
      <c r="DT35" s="682"/>
      <c r="DU35" s="682"/>
      <c r="DV35" s="683"/>
      <c r="DW35" s="650">
        <v>2.1</v>
      </c>
      <c r="DX35" s="680"/>
      <c r="DY35" s="680"/>
      <c r="DZ35" s="680"/>
      <c r="EA35" s="680"/>
      <c r="EB35" s="680"/>
      <c r="EC35" s="681"/>
    </row>
    <row r="36" spans="2:133" ht="11.25" customHeight="1">
      <c r="B36" s="642" t="s">
        <v>321</v>
      </c>
      <c r="C36" s="643"/>
      <c r="D36" s="643"/>
      <c r="E36" s="643"/>
      <c r="F36" s="643"/>
      <c r="G36" s="643"/>
      <c r="H36" s="643"/>
      <c r="I36" s="643"/>
      <c r="J36" s="643"/>
      <c r="K36" s="643"/>
      <c r="L36" s="643"/>
      <c r="M36" s="643"/>
      <c r="N36" s="643"/>
      <c r="O36" s="643"/>
      <c r="P36" s="643"/>
      <c r="Q36" s="644"/>
      <c r="R36" s="645">
        <v>323039</v>
      </c>
      <c r="S36" s="646"/>
      <c r="T36" s="646"/>
      <c r="U36" s="646"/>
      <c r="V36" s="646"/>
      <c r="W36" s="646"/>
      <c r="X36" s="646"/>
      <c r="Y36" s="647"/>
      <c r="Z36" s="648">
        <v>1.2</v>
      </c>
      <c r="AA36" s="648"/>
      <c r="AB36" s="648"/>
      <c r="AC36" s="648"/>
      <c r="AD36" s="649" t="s">
        <v>129</v>
      </c>
      <c r="AE36" s="649"/>
      <c r="AF36" s="649"/>
      <c r="AG36" s="649"/>
      <c r="AH36" s="649"/>
      <c r="AI36" s="649"/>
      <c r="AJ36" s="649"/>
      <c r="AK36" s="649"/>
      <c r="AL36" s="650" t="s">
        <v>129</v>
      </c>
      <c r="AM36" s="651"/>
      <c r="AN36" s="651"/>
      <c r="AO36" s="652"/>
      <c r="AP36" s="235"/>
      <c r="AQ36" s="719" t="s">
        <v>322</v>
      </c>
      <c r="AR36" s="720"/>
      <c r="AS36" s="720"/>
      <c r="AT36" s="720"/>
      <c r="AU36" s="720"/>
      <c r="AV36" s="720"/>
      <c r="AW36" s="720"/>
      <c r="AX36" s="720"/>
      <c r="AY36" s="721"/>
      <c r="AZ36" s="634">
        <v>2972863</v>
      </c>
      <c r="BA36" s="635"/>
      <c r="BB36" s="635"/>
      <c r="BC36" s="635"/>
      <c r="BD36" s="635"/>
      <c r="BE36" s="635"/>
      <c r="BF36" s="722"/>
      <c r="BG36" s="656" t="s">
        <v>323</v>
      </c>
      <c r="BH36" s="657"/>
      <c r="BI36" s="657"/>
      <c r="BJ36" s="657"/>
      <c r="BK36" s="657"/>
      <c r="BL36" s="657"/>
      <c r="BM36" s="657"/>
      <c r="BN36" s="657"/>
      <c r="BO36" s="657"/>
      <c r="BP36" s="657"/>
      <c r="BQ36" s="657"/>
      <c r="BR36" s="657"/>
      <c r="BS36" s="657"/>
      <c r="BT36" s="657"/>
      <c r="BU36" s="658"/>
      <c r="BV36" s="634">
        <v>163930</v>
      </c>
      <c r="BW36" s="635"/>
      <c r="BX36" s="635"/>
      <c r="BY36" s="635"/>
      <c r="BZ36" s="635"/>
      <c r="CA36" s="635"/>
      <c r="CB36" s="722"/>
      <c r="CD36" s="660" t="s">
        <v>324</v>
      </c>
      <c r="CE36" s="661"/>
      <c r="CF36" s="661"/>
      <c r="CG36" s="661"/>
      <c r="CH36" s="661"/>
      <c r="CI36" s="661"/>
      <c r="CJ36" s="661"/>
      <c r="CK36" s="661"/>
      <c r="CL36" s="661"/>
      <c r="CM36" s="661"/>
      <c r="CN36" s="661"/>
      <c r="CO36" s="661"/>
      <c r="CP36" s="661"/>
      <c r="CQ36" s="662"/>
      <c r="CR36" s="645">
        <v>2610744</v>
      </c>
      <c r="CS36" s="646"/>
      <c r="CT36" s="646"/>
      <c r="CU36" s="646"/>
      <c r="CV36" s="646"/>
      <c r="CW36" s="646"/>
      <c r="CX36" s="646"/>
      <c r="CY36" s="647"/>
      <c r="CZ36" s="650">
        <v>10.1</v>
      </c>
      <c r="DA36" s="680"/>
      <c r="DB36" s="680"/>
      <c r="DC36" s="684"/>
      <c r="DD36" s="654">
        <v>1532631</v>
      </c>
      <c r="DE36" s="646"/>
      <c r="DF36" s="646"/>
      <c r="DG36" s="646"/>
      <c r="DH36" s="646"/>
      <c r="DI36" s="646"/>
      <c r="DJ36" s="646"/>
      <c r="DK36" s="647"/>
      <c r="DL36" s="654">
        <v>1204961</v>
      </c>
      <c r="DM36" s="646"/>
      <c r="DN36" s="646"/>
      <c r="DO36" s="646"/>
      <c r="DP36" s="646"/>
      <c r="DQ36" s="646"/>
      <c r="DR36" s="646"/>
      <c r="DS36" s="646"/>
      <c r="DT36" s="646"/>
      <c r="DU36" s="646"/>
      <c r="DV36" s="647"/>
      <c r="DW36" s="650">
        <v>8.6999999999999993</v>
      </c>
      <c r="DX36" s="680"/>
      <c r="DY36" s="680"/>
      <c r="DZ36" s="680"/>
      <c r="EA36" s="680"/>
      <c r="EB36" s="680"/>
      <c r="EC36" s="681"/>
    </row>
    <row r="37" spans="2:133" ht="11.25" customHeight="1">
      <c r="B37" s="642" t="s">
        <v>325</v>
      </c>
      <c r="C37" s="643"/>
      <c r="D37" s="643"/>
      <c r="E37" s="643"/>
      <c r="F37" s="643"/>
      <c r="G37" s="643"/>
      <c r="H37" s="643"/>
      <c r="I37" s="643"/>
      <c r="J37" s="643"/>
      <c r="K37" s="643"/>
      <c r="L37" s="643"/>
      <c r="M37" s="643"/>
      <c r="N37" s="643"/>
      <c r="O37" s="643"/>
      <c r="P37" s="643"/>
      <c r="Q37" s="644"/>
      <c r="R37" s="645">
        <v>1500650</v>
      </c>
      <c r="S37" s="646"/>
      <c r="T37" s="646"/>
      <c r="U37" s="646"/>
      <c r="V37" s="646"/>
      <c r="W37" s="646"/>
      <c r="X37" s="646"/>
      <c r="Y37" s="647"/>
      <c r="Z37" s="648">
        <v>5.5</v>
      </c>
      <c r="AA37" s="648"/>
      <c r="AB37" s="648"/>
      <c r="AC37" s="648"/>
      <c r="AD37" s="649" t="s">
        <v>129</v>
      </c>
      <c r="AE37" s="649"/>
      <c r="AF37" s="649"/>
      <c r="AG37" s="649"/>
      <c r="AH37" s="649"/>
      <c r="AI37" s="649"/>
      <c r="AJ37" s="649"/>
      <c r="AK37" s="649"/>
      <c r="AL37" s="650" t="s">
        <v>239</v>
      </c>
      <c r="AM37" s="651"/>
      <c r="AN37" s="651"/>
      <c r="AO37" s="652"/>
      <c r="AQ37" s="723" t="s">
        <v>326</v>
      </c>
      <c r="AR37" s="724"/>
      <c r="AS37" s="724"/>
      <c r="AT37" s="724"/>
      <c r="AU37" s="724"/>
      <c r="AV37" s="724"/>
      <c r="AW37" s="724"/>
      <c r="AX37" s="724"/>
      <c r="AY37" s="725"/>
      <c r="AZ37" s="645">
        <v>506916</v>
      </c>
      <c r="BA37" s="646"/>
      <c r="BB37" s="646"/>
      <c r="BC37" s="646"/>
      <c r="BD37" s="682"/>
      <c r="BE37" s="682"/>
      <c r="BF37" s="712"/>
      <c r="BG37" s="660" t="s">
        <v>327</v>
      </c>
      <c r="BH37" s="661"/>
      <c r="BI37" s="661"/>
      <c r="BJ37" s="661"/>
      <c r="BK37" s="661"/>
      <c r="BL37" s="661"/>
      <c r="BM37" s="661"/>
      <c r="BN37" s="661"/>
      <c r="BO37" s="661"/>
      <c r="BP37" s="661"/>
      <c r="BQ37" s="661"/>
      <c r="BR37" s="661"/>
      <c r="BS37" s="661"/>
      <c r="BT37" s="661"/>
      <c r="BU37" s="662"/>
      <c r="BV37" s="645">
        <v>116505</v>
      </c>
      <c r="BW37" s="646"/>
      <c r="BX37" s="646"/>
      <c r="BY37" s="646"/>
      <c r="BZ37" s="646"/>
      <c r="CA37" s="646"/>
      <c r="CB37" s="655"/>
      <c r="CD37" s="660" t="s">
        <v>328</v>
      </c>
      <c r="CE37" s="661"/>
      <c r="CF37" s="661"/>
      <c r="CG37" s="661"/>
      <c r="CH37" s="661"/>
      <c r="CI37" s="661"/>
      <c r="CJ37" s="661"/>
      <c r="CK37" s="661"/>
      <c r="CL37" s="661"/>
      <c r="CM37" s="661"/>
      <c r="CN37" s="661"/>
      <c r="CO37" s="661"/>
      <c r="CP37" s="661"/>
      <c r="CQ37" s="662"/>
      <c r="CR37" s="645">
        <v>356859</v>
      </c>
      <c r="CS37" s="682"/>
      <c r="CT37" s="682"/>
      <c r="CU37" s="682"/>
      <c r="CV37" s="682"/>
      <c r="CW37" s="682"/>
      <c r="CX37" s="682"/>
      <c r="CY37" s="683"/>
      <c r="CZ37" s="650">
        <v>1.4</v>
      </c>
      <c r="DA37" s="680"/>
      <c r="DB37" s="680"/>
      <c r="DC37" s="684"/>
      <c r="DD37" s="654">
        <v>356859</v>
      </c>
      <c r="DE37" s="682"/>
      <c r="DF37" s="682"/>
      <c r="DG37" s="682"/>
      <c r="DH37" s="682"/>
      <c r="DI37" s="682"/>
      <c r="DJ37" s="682"/>
      <c r="DK37" s="683"/>
      <c r="DL37" s="654">
        <v>356859</v>
      </c>
      <c r="DM37" s="682"/>
      <c r="DN37" s="682"/>
      <c r="DO37" s="682"/>
      <c r="DP37" s="682"/>
      <c r="DQ37" s="682"/>
      <c r="DR37" s="682"/>
      <c r="DS37" s="682"/>
      <c r="DT37" s="682"/>
      <c r="DU37" s="682"/>
      <c r="DV37" s="683"/>
      <c r="DW37" s="650">
        <v>2.6</v>
      </c>
      <c r="DX37" s="680"/>
      <c r="DY37" s="680"/>
      <c r="DZ37" s="680"/>
      <c r="EA37" s="680"/>
      <c r="EB37" s="680"/>
      <c r="EC37" s="681"/>
    </row>
    <row r="38" spans="2:133" ht="11.25" customHeight="1">
      <c r="B38" s="642" t="s">
        <v>329</v>
      </c>
      <c r="C38" s="643"/>
      <c r="D38" s="643"/>
      <c r="E38" s="643"/>
      <c r="F38" s="643"/>
      <c r="G38" s="643"/>
      <c r="H38" s="643"/>
      <c r="I38" s="643"/>
      <c r="J38" s="643"/>
      <c r="K38" s="643"/>
      <c r="L38" s="643"/>
      <c r="M38" s="643"/>
      <c r="N38" s="643"/>
      <c r="O38" s="643"/>
      <c r="P38" s="643"/>
      <c r="Q38" s="644"/>
      <c r="R38" s="645">
        <v>1589695</v>
      </c>
      <c r="S38" s="646"/>
      <c r="T38" s="646"/>
      <c r="U38" s="646"/>
      <c r="V38" s="646"/>
      <c r="W38" s="646"/>
      <c r="X38" s="646"/>
      <c r="Y38" s="647"/>
      <c r="Z38" s="648">
        <v>5.8</v>
      </c>
      <c r="AA38" s="648"/>
      <c r="AB38" s="648"/>
      <c r="AC38" s="648"/>
      <c r="AD38" s="649">
        <v>222</v>
      </c>
      <c r="AE38" s="649"/>
      <c r="AF38" s="649"/>
      <c r="AG38" s="649"/>
      <c r="AH38" s="649"/>
      <c r="AI38" s="649"/>
      <c r="AJ38" s="649"/>
      <c r="AK38" s="649"/>
      <c r="AL38" s="650">
        <v>0</v>
      </c>
      <c r="AM38" s="651"/>
      <c r="AN38" s="651"/>
      <c r="AO38" s="652"/>
      <c r="AQ38" s="723" t="s">
        <v>330</v>
      </c>
      <c r="AR38" s="724"/>
      <c r="AS38" s="724"/>
      <c r="AT38" s="724"/>
      <c r="AU38" s="724"/>
      <c r="AV38" s="724"/>
      <c r="AW38" s="724"/>
      <c r="AX38" s="724"/>
      <c r="AY38" s="725"/>
      <c r="AZ38" s="645">
        <v>412765</v>
      </c>
      <c r="BA38" s="646"/>
      <c r="BB38" s="646"/>
      <c r="BC38" s="646"/>
      <c r="BD38" s="682"/>
      <c r="BE38" s="682"/>
      <c r="BF38" s="712"/>
      <c r="BG38" s="660" t="s">
        <v>331</v>
      </c>
      <c r="BH38" s="661"/>
      <c r="BI38" s="661"/>
      <c r="BJ38" s="661"/>
      <c r="BK38" s="661"/>
      <c r="BL38" s="661"/>
      <c r="BM38" s="661"/>
      <c r="BN38" s="661"/>
      <c r="BO38" s="661"/>
      <c r="BP38" s="661"/>
      <c r="BQ38" s="661"/>
      <c r="BR38" s="661"/>
      <c r="BS38" s="661"/>
      <c r="BT38" s="661"/>
      <c r="BU38" s="662"/>
      <c r="BV38" s="645">
        <v>7608</v>
      </c>
      <c r="BW38" s="646"/>
      <c r="BX38" s="646"/>
      <c r="BY38" s="646"/>
      <c r="BZ38" s="646"/>
      <c r="CA38" s="646"/>
      <c r="CB38" s="655"/>
      <c r="CD38" s="660" t="s">
        <v>332</v>
      </c>
      <c r="CE38" s="661"/>
      <c r="CF38" s="661"/>
      <c r="CG38" s="661"/>
      <c r="CH38" s="661"/>
      <c r="CI38" s="661"/>
      <c r="CJ38" s="661"/>
      <c r="CK38" s="661"/>
      <c r="CL38" s="661"/>
      <c r="CM38" s="661"/>
      <c r="CN38" s="661"/>
      <c r="CO38" s="661"/>
      <c r="CP38" s="661"/>
      <c r="CQ38" s="662"/>
      <c r="CR38" s="645">
        <v>2026703</v>
      </c>
      <c r="CS38" s="646"/>
      <c r="CT38" s="646"/>
      <c r="CU38" s="646"/>
      <c r="CV38" s="646"/>
      <c r="CW38" s="646"/>
      <c r="CX38" s="646"/>
      <c r="CY38" s="647"/>
      <c r="CZ38" s="650">
        <v>7.8</v>
      </c>
      <c r="DA38" s="680"/>
      <c r="DB38" s="680"/>
      <c r="DC38" s="684"/>
      <c r="DD38" s="654">
        <v>1593805</v>
      </c>
      <c r="DE38" s="646"/>
      <c r="DF38" s="646"/>
      <c r="DG38" s="646"/>
      <c r="DH38" s="646"/>
      <c r="DI38" s="646"/>
      <c r="DJ38" s="646"/>
      <c r="DK38" s="647"/>
      <c r="DL38" s="654">
        <v>1524316</v>
      </c>
      <c r="DM38" s="646"/>
      <c r="DN38" s="646"/>
      <c r="DO38" s="646"/>
      <c r="DP38" s="646"/>
      <c r="DQ38" s="646"/>
      <c r="DR38" s="646"/>
      <c r="DS38" s="646"/>
      <c r="DT38" s="646"/>
      <c r="DU38" s="646"/>
      <c r="DV38" s="647"/>
      <c r="DW38" s="650">
        <v>11</v>
      </c>
      <c r="DX38" s="680"/>
      <c r="DY38" s="680"/>
      <c r="DZ38" s="680"/>
      <c r="EA38" s="680"/>
      <c r="EB38" s="680"/>
      <c r="EC38" s="681"/>
    </row>
    <row r="39" spans="2:133" ht="11.25" customHeight="1">
      <c r="B39" s="642" t="s">
        <v>333</v>
      </c>
      <c r="C39" s="643"/>
      <c r="D39" s="643"/>
      <c r="E39" s="643"/>
      <c r="F39" s="643"/>
      <c r="G39" s="643"/>
      <c r="H39" s="643"/>
      <c r="I39" s="643"/>
      <c r="J39" s="643"/>
      <c r="K39" s="643"/>
      <c r="L39" s="643"/>
      <c r="M39" s="643"/>
      <c r="N39" s="643"/>
      <c r="O39" s="643"/>
      <c r="P39" s="643"/>
      <c r="Q39" s="644"/>
      <c r="R39" s="645">
        <v>1871000</v>
      </c>
      <c r="S39" s="646"/>
      <c r="T39" s="646"/>
      <c r="U39" s="646"/>
      <c r="V39" s="646"/>
      <c r="W39" s="646"/>
      <c r="X39" s="646"/>
      <c r="Y39" s="647"/>
      <c r="Z39" s="648">
        <v>6.8</v>
      </c>
      <c r="AA39" s="648"/>
      <c r="AB39" s="648"/>
      <c r="AC39" s="648"/>
      <c r="AD39" s="649" t="s">
        <v>129</v>
      </c>
      <c r="AE39" s="649"/>
      <c r="AF39" s="649"/>
      <c r="AG39" s="649"/>
      <c r="AH39" s="649"/>
      <c r="AI39" s="649"/>
      <c r="AJ39" s="649"/>
      <c r="AK39" s="649"/>
      <c r="AL39" s="650" t="s">
        <v>239</v>
      </c>
      <c r="AM39" s="651"/>
      <c r="AN39" s="651"/>
      <c r="AO39" s="652"/>
      <c r="AQ39" s="723" t="s">
        <v>334</v>
      </c>
      <c r="AR39" s="724"/>
      <c r="AS39" s="724"/>
      <c r="AT39" s="724"/>
      <c r="AU39" s="724"/>
      <c r="AV39" s="724"/>
      <c r="AW39" s="724"/>
      <c r="AX39" s="724"/>
      <c r="AY39" s="725"/>
      <c r="AZ39" s="645">
        <v>26479</v>
      </c>
      <c r="BA39" s="646"/>
      <c r="BB39" s="646"/>
      <c r="BC39" s="646"/>
      <c r="BD39" s="682"/>
      <c r="BE39" s="682"/>
      <c r="BF39" s="712"/>
      <c r="BG39" s="660" t="s">
        <v>335</v>
      </c>
      <c r="BH39" s="661"/>
      <c r="BI39" s="661"/>
      <c r="BJ39" s="661"/>
      <c r="BK39" s="661"/>
      <c r="BL39" s="661"/>
      <c r="BM39" s="661"/>
      <c r="BN39" s="661"/>
      <c r="BO39" s="661"/>
      <c r="BP39" s="661"/>
      <c r="BQ39" s="661"/>
      <c r="BR39" s="661"/>
      <c r="BS39" s="661"/>
      <c r="BT39" s="661"/>
      <c r="BU39" s="662"/>
      <c r="BV39" s="645">
        <v>12671</v>
      </c>
      <c r="BW39" s="646"/>
      <c r="BX39" s="646"/>
      <c r="BY39" s="646"/>
      <c r="BZ39" s="646"/>
      <c r="CA39" s="646"/>
      <c r="CB39" s="655"/>
      <c r="CD39" s="660" t="s">
        <v>336</v>
      </c>
      <c r="CE39" s="661"/>
      <c r="CF39" s="661"/>
      <c r="CG39" s="661"/>
      <c r="CH39" s="661"/>
      <c r="CI39" s="661"/>
      <c r="CJ39" s="661"/>
      <c r="CK39" s="661"/>
      <c r="CL39" s="661"/>
      <c r="CM39" s="661"/>
      <c r="CN39" s="661"/>
      <c r="CO39" s="661"/>
      <c r="CP39" s="661"/>
      <c r="CQ39" s="662"/>
      <c r="CR39" s="645">
        <v>879958</v>
      </c>
      <c r="CS39" s="682"/>
      <c r="CT39" s="682"/>
      <c r="CU39" s="682"/>
      <c r="CV39" s="682"/>
      <c r="CW39" s="682"/>
      <c r="CX39" s="682"/>
      <c r="CY39" s="683"/>
      <c r="CZ39" s="650">
        <v>3.4</v>
      </c>
      <c r="DA39" s="680"/>
      <c r="DB39" s="680"/>
      <c r="DC39" s="684"/>
      <c r="DD39" s="654">
        <v>836091</v>
      </c>
      <c r="DE39" s="682"/>
      <c r="DF39" s="682"/>
      <c r="DG39" s="682"/>
      <c r="DH39" s="682"/>
      <c r="DI39" s="682"/>
      <c r="DJ39" s="682"/>
      <c r="DK39" s="683"/>
      <c r="DL39" s="654" t="s">
        <v>129</v>
      </c>
      <c r="DM39" s="682"/>
      <c r="DN39" s="682"/>
      <c r="DO39" s="682"/>
      <c r="DP39" s="682"/>
      <c r="DQ39" s="682"/>
      <c r="DR39" s="682"/>
      <c r="DS39" s="682"/>
      <c r="DT39" s="682"/>
      <c r="DU39" s="682"/>
      <c r="DV39" s="683"/>
      <c r="DW39" s="650" t="s">
        <v>239</v>
      </c>
      <c r="DX39" s="680"/>
      <c r="DY39" s="680"/>
      <c r="DZ39" s="680"/>
      <c r="EA39" s="680"/>
      <c r="EB39" s="680"/>
      <c r="EC39" s="681"/>
    </row>
    <row r="40" spans="2:133" ht="11.25" customHeight="1">
      <c r="B40" s="642" t="s">
        <v>337</v>
      </c>
      <c r="C40" s="643"/>
      <c r="D40" s="643"/>
      <c r="E40" s="643"/>
      <c r="F40" s="643"/>
      <c r="G40" s="643"/>
      <c r="H40" s="643"/>
      <c r="I40" s="643"/>
      <c r="J40" s="643"/>
      <c r="K40" s="643"/>
      <c r="L40" s="643"/>
      <c r="M40" s="643"/>
      <c r="N40" s="643"/>
      <c r="O40" s="643"/>
      <c r="P40" s="643"/>
      <c r="Q40" s="644"/>
      <c r="R40" s="645" t="s">
        <v>129</v>
      </c>
      <c r="S40" s="646"/>
      <c r="T40" s="646"/>
      <c r="U40" s="646"/>
      <c r="V40" s="646"/>
      <c r="W40" s="646"/>
      <c r="X40" s="646"/>
      <c r="Y40" s="647"/>
      <c r="Z40" s="648" t="s">
        <v>129</v>
      </c>
      <c r="AA40" s="648"/>
      <c r="AB40" s="648"/>
      <c r="AC40" s="648"/>
      <c r="AD40" s="649" t="s">
        <v>129</v>
      </c>
      <c r="AE40" s="649"/>
      <c r="AF40" s="649"/>
      <c r="AG40" s="649"/>
      <c r="AH40" s="649"/>
      <c r="AI40" s="649"/>
      <c r="AJ40" s="649"/>
      <c r="AK40" s="649"/>
      <c r="AL40" s="650" t="s">
        <v>129</v>
      </c>
      <c r="AM40" s="651"/>
      <c r="AN40" s="651"/>
      <c r="AO40" s="652"/>
      <c r="AQ40" s="723" t="s">
        <v>338</v>
      </c>
      <c r="AR40" s="724"/>
      <c r="AS40" s="724"/>
      <c r="AT40" s="724"/>
      <c r="AU40" s="724"/>
      <c r="AV40" s="724"/>
      <c r="AW40" s="724"/>
      <c r="AX40" s="724"/>
      <c r="AY40" s="725"/>
      <c r="AZ40" s="645">
        <v>26100</v>
      </c>
      <c r="BA40" s="646"/>
      <c r="BB40" s="646"/>
      <c r="BC40" s="646"/>
      <c r="BD40" s="682"/>
      <c r="BE40" s="682"/>
      <c r="BF40" s="712"/>
      <c r="BG40" s="726" t="s">
        <v>339</v>
      </c>
      <c r="BH40" s="727"/>
      <c r="BI40" s="727"/>
      <c r="BJ40" s="727"/>
      <c r="BK40" s="727"/>
      <c r="BL40" s="236"/>
      <c r="BM40" s="661" t="s">
        <v>340</v>
      </c>
      <c r="BN40" s="661"/>
      <c r="BO40" s="661"/>
      <c r="BP40" s="661"/>
      <c r="BQ40" s="661"/>
      <c r="BR40" s="661"/>
      <c r="BS40" s="661"/>
      <c r="BT40" s="661"/>
      <c r="BU40" s="662"/>
      <c r="BV40" s="645">
        <v>103</v>
      </c>
      <c r="BW40" s="646"/>
      <c r="BX40" s="646"/>
      <c r="BY40" s="646"/>
      <c r="BZ40" s="646"/>
      <c r="CA40" s="646"/>
      <c r="CB40" s="655"/>
      <c r="CD40" s="660" t="s">
        <v>341</v>
      </c>
      <c r="CE40" s="661"/>
      <c r="CF40" s="661"/>
      <c r="CG40" s="661"/>
      <c r="CH40" s="661"/>
      <c r="CI40" s="661"/>
      <c r="CJ40" s="661"/>
      <c r="CK40" s="661"/>
      <c r="CL40" s="661"/>
      <c r="CM40" s="661"/>
      <c r="CN40" s="661"/>
      <c r="CO40" s="661"/>
      <c r="CP40" s="661"/>
      <c r="CQ40" s="662"/>
      <c r="CR40" s="645">
        <v>1626282</v>
      </c>
      <c r="CS40" s="646"/>
      <c r="CT40" s="646"/>
      <c r="CU40" s="646"/>
      <c r="CV40" s="646"/>
      <c r="CW40" s="646"/>
      <c r="CX40" s="646"/>
      <c r="CY40" s="647"/>
      <c r="CZ40" s="650">
        <v>6.3</v>
      </c>
      <c r="DA40" s="680"/>
      <c r="DB40" s="680"/>
      <c r="DC40" s="684"/>
      <c r="DD40" s="654">
        <v>232982</v>
      </c>
      <c r="DE40" s="646"/>
      <c r="DF40" s="646"/>
      <c r="DG40" s="646"/>
      <c r="DH40" s="646"/>
      <c r="DI40" s="646"/>
      <c r="DJ40" s="646"/>
      <c r="DK40" s="647"/>
      <c r="DL40" s="654">
        <v>220785</v>
      </c>
      <c r="DM40" s="646"/>
      <c r="DN40" s="646"/>
      <c r="DO40" s="646"/>
      <c r="DP40" s="646"/>
      <c r="DQ40" s="646"/>
      <c r="DR40" s="646"/>
      <c r="DS40" s="646"/>
      <c r="DT40" s="646"/>
      <c r="DU40" s="646"/>
      <c r="DV40" s="647"/>
      <c r="DW40" s="650">
        <v>1.6</v>
      </c>
      <c r="DX40" s="680"/>
      <c r="DY40" s="680"/>
      <c r="DZ40" s="680"/>
      <c r="EA40" s="680"/>
      <c r="EB40" s="680"/>
      <c r="EC40" s="681"/>
    </row>
    <row r="41" spans="2:133" ht="11.25" customHeight="1">
      <c r="B41" s="642" t="s">
        <v>342</v>
      </c>
      <c r="C41" s="643"/>
      <c r="D41" s="643"/>
      <c r="E41" s="643"/>
      <c r="F41" s="643"/>
      <c r="G41" s="643"/>
      <c r="H41" s="643"/>
      <c r="I41" s="643"/>
      <c r="J41" s="643"/>
      <c r="K41" s="643"/>
      <c r="L41" s="643"/>
      <c r="M41" s="643"/>
      <c r="N41" s="643"/>
      <c r="O41" s="643"/>
      <c r="P41" s="643"/>
      <c r="Q41" s="644"/>
      <c r="R41" s="645">
        <v>750200</v>
      </c>
      <c r="S41" s="646"/>
      <c r="T41" s="646"/>
      <c r="U41" s="646"/>
      <c r="V41" s="646"/>
      <c r="W41" s="646"/>
      <c r="X41" s="646"/>
      <c r="Y41" s="647"/>
      <c r="Z41" s="648">
        <v>2.7</v>
      </c>
      <c r="AA41" s="648"/>
      <c r="AB41" s="648"/>
      <c r="AC41" s="648"/>
      <c r="AD41" s="649" t="s">
        <v>239</v>
      </c>
      <c r="AE41" s="649"/>
      <c r="AF41" s="649"/>
      <c r="AG41" s="649"/>
      <c r="AH41" s="649"/>
      <c r="AI41" s="649"/>
      <c r="AJ41" s="649"/>
      <c r="AK41" s="649"/>
      <c r="AL41" s="650" t="s">
        <v>129</v>
      </c>
      <c r="AM41" s="651"/>
      <c r="AN41" s="651"/>
      <c r="AO41" s="652"/>
      <c r="AQ41" s="723" t="s">
        <v>343</v>
      </c>
      <c r="AR41" s="724"/>
      <c r="AS41" s="724"/>
      <c r="AT41" s="724"/>
      <c r="AU41" s="724"/>
      <c r="AV41" s="724"/>
      <c r="AW41" s="724"/>
      <c r="AX41" s="724"/>
      <c r="AY41" s="725"/>
      <c r="AZ41" s="645">
        <v>448273</v>
      </c>
      <c r="BA41" s="646"/>
      <c r="BB41" s="646"/>
      <c r="BC41" s="646"/>
      <c r="BD41" s="682"/>
      <c r="BE41" s="682"/>
      <c r="BF41" s="712"/>
      <c r="BG41" s="726"/>
      <c r="BH41" s="727"/>
      <c r="BI41" s="727"/>
      <c r="BJ41" s="727"/>
      <c r="BK41" s="727"/>
      <c r="BL41" s="236"/>
      <c r="BM41" s="661" t="s">
        <v>344</v>
      </c>
      <c r="BN41" s="661"/>
      <c r="BO41" s="661"/>
      <c r="BP41" s="661"/>
      <c r="BQ41" s="661"/>
      <c r="BR41" s="661"/>
      <c r="BS41" s="661"/>
      <c r="BT41" s="661"/>
      <c r="BU41" s="662"/>
      <c r="BV41" s="645">
        <v>1</v>
      </c>
      <c r="BW41" s="646"/>
      <c r="BX41" s="646"/>
      <c r="BY41" s="646"/>
      <c r="BZ41" s="646"/>
      <c r="CA41" s="646"/>
      <c r="CB41" s="655"/>
      <c r="CD41" s="660" t="s">
        <v>345</v>
      </c>
      <c r="CE41" s="661"/>
      <c r="CF41" s="661"/>
      <c r="CG41" s="661"/>
      <c r="CH41" s="661"/>
      <c r="CI41" s="661"/>
      <c r="CJ41" s="661"/>
      <c r="CK41" s="661"/>
      <c r="CL41" s="661"/>
      <c r="CM41" s="661"/>
      <c r="CN41" s="661"/>
      <c r="CO41" s="661"/>
      <c r="CP41" s="661"/>
      <c r="CQ41" s="662"/>
      <c r="CR41" s="645" t="s">
        <v>239</v>
      </c>
      <c r="CS41" s="682"/>
      <c r="CT41" s="682"/>
      <c r="CU41" s="682"/>
      <c r="CV41" s="682"/>
      <c r="CW41" s="682"/>
      <c r="CX41" s="682"/>
      <c r="CY41" s="683"/>
      <c r="CZ41" s="650" t="s">
        <v>239</v>
      </c>
      <c r="DA41" s="680"/>
      <c r="DB41" s="680"/>
      <c r="DC41" s="684"/>
      <c r="DD41" s="654" t="s">
        <v>239</v>
      </c>
      <c r="DE41" s="682"/>
      <c r="DF41" s="682"/>
      <c r="DG41" s="682"/>
      <c r="DH41" s="682"/>
      <c r="DI41" s="682"/>
      <c r="DJ41" s="682"/>
      <c r="DK41" s="683"/>
      <c r="DL41" s="732"/>
      <c r="DM41" s="733"/>
      <c r="DN41" s="733"/>
      <c r="DO41" s="733"/>
      <c r="DP41" s="733"/>
      <c r="DQ41" s="733"/>
      <c r="DR41" s="733"/>
      <c r="DS41" s="733"/>
      <c r="DT41" s="733"/>
      <c r="DU41" s="733"/>
      <c r="DV41" s="734"/>
      <c r="DW41" s="735"/>
      <c r="DX41" s="736"/>
      <c r="DY41" s="736"/>
      <c r="DZ41" s="736"/>
      <c r="EA41" s="736"/>
      <c r="EB41" s="736"/>
      <c r="EC41" s="737"/>
    </row>
    <row r="42" spans="2:133" ht="11.25" customHeight="1">
      <c r="B42" s="694" t="s">
        <v>346</v>
      </c>
      <c r="C42" s="695"/>
      <c r="D42" s="695"/>
      <c r="E42" s="695"/>
      <c r="F42" s="695"/>
      <c r="G42" s="695"/>
      <c r="H42" s="695"/>
      <c r="I42" s="695"/>
      <c r="J42" s="695"/>
      <c r="K42" s="695"/>
      <c r="L42" s="695"/>
      <c r="M42" s="695"/>
      <c r="N42" s="695"/>
      <c r="O42" s="695"/>
      <c r="P42" s="695"/>
      <c r="Q42" s="696"/>
      <c r="R42" s="730">
        <v>27428666</v>
      </c>
      <c r="S42" s="731"/>
      <c r="T42" s="731"/>
      <c r="U42" s="731"/>
      <c r="V42" s="731"/>
      <c r="W42" s="731"/>
      <c r="X42" s="731"/>
      <c r="Y42" s="739"/>
      <c r="Z42" s="740">
        <v>100</v>
      </c>
      <c r="AA42" s="740"/>
      <c r="AB42" s="740"/>
      <c r="AC42" s="740"/>
      <c r="AD42" s="741">
        <v>13111496</v>
      </c>
      <c r="AE42" s="741"/>
      <c r="AF42" s="741"/>
      <c r="AG42" s="741"/>
      <c r="AH42" s="741"/>
      <c r="AI42" s="741"/>
      <c r="AJ42" s="741"/>
      <c r="AK42" s="741"/>
      <c r="AL42" s="742">
        <v>100</v>
      </c>
      <c r="AM42" s="717"/>
      <c r="AN42" s="717"/>
      <c r="AO42" s="743"/>
      <c r="AQ42" s="744" t="s">
        <v>347</v>
      </c>
      <c r="AR42" s="745"/>
      <c r="AS42" s="745"/>
      <c r="AT42" s="745"/>
      <c r="AU42" s="745"/>
      <c r="AV42" s="745"/>
      <c r="AW42" s="745"/>
      <c r="AX42" s="745"/>
      <c r="AY42" s="746"/>
      <c r="AZ42" s="730">
        <v>1552330</v>
      </c>
      <c r="BA42" s="731"/>
      <c r="BB42" s="731"/>
      <c r="BC42" s="731"/>
      <c r="BD42" s="716"/>
      <c r="BE42" s="716"/>
      <c r="BF42" s="718"/>
      <c r="BG42" s="728"/>
      <c r="BH42" s="729"/>
      <c r="BI42" s="729"/>
      <c r="BJ42" s="729"/>
      <c r="BK42" s="729"/>
      <c r="BL42" s="237"/>
      <c r="BM42" s="671" t="s">
        <v>348</v>
      </c>
      <c r="BN42" s="671"/>
      <c r="BO42" s="671"/>
      <c r="BP42" s="671"/>
      <c r="BQ42" s="671"/>
      <c r="BR42" s="671"/>
      <c r="BS42" s="671"/>
      <c r="BT42" s="671"/>
      <c r="BU42" s="672"/>
      <c r="BV42" s="730">
        <v>340</v>
      </c>
      <c r="BW42" s="731"/>
      <c r="BX42" s="731"/>
      <c r="BY42" s="731"/>
      <c r="BZ42" s="731"/>
      <c r="CA42" s="731"/>
      <c r="CB42" s="738"/>
      <c r="CD42" s="642" t="s">
        <v>349</v>
      </c>
      <c r="CE42" s="643"/>
      <c r="CF42" s="643"/>
      <c r="CG42" s="643"/>
      <c r="CH42" s="643"/>
      <c r="CI42" s="643"/>
      <c r="CJ42" s="643"/>
      <c r="CK42" s="643"/>
      <c r="CL42" s="643"/>
      <c r="CM42" s="643"/>
      <c r="CN42" s="643"/>
      <c r="CO42" s="643"/>
      <c r="CP42" s="643"/>
      <c r="CQ42" s="644"/>
      <c r="CR42" s="645">
        <v>3949310</v>
      </c>
      <c r="CS42" s="646"/>
      <c r="CT42" s="646"/>
      <c r="CU42" s="646"/>
      <c r="CV42" s="646"/>
      <c r="CW42" s="646"/>
      <c r="CX42" s="646"/>
      <c r="CY42" s="647"/>
      <c r="CZ42" s="650">
        <v>15.2</v>
      </c>
      <c r="DA42" s="651"/>
      <c r="DB42" s="651"/>
      <c r="DC42" s="663"/>
      <c r="DD42" s="654">
        <v>1328224</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c r="BV43" s="238"/>
      <c r="BW43" s="238"/>
      <c r="BX43" s="238"/>
      <c r="BY43" s="238"/>
      <c r="BZ43" s="238"/>
      <c r="CA43" s="238"/>
      <c r="CB43" s="238"/>
      <c r="CD43" s="642" t="s">
        <v>350</v>
      </c>
      <c r="CE43" s="643"/>
      <c r="CF43" s="643"/>
      <c r="CG43" s="643"/>
      <c r="CH43" s="643"/>
      <c r="CI43" s="643"/>
      <c r="CJ43" s="643"/>
      <c r="CK43" s="643"/>
      <c r="CL43" s="643"/>
      <c r="CM43" s="643"/>
      <c r="CN43" s="643"/>
      <c r="CO43" s="643"/>
      <c r="CP43" s="643"/>
      <c r="CQ43" s="644"/>
      <c r="CR43" s="645">
        <v>85352</v>
      </c>
      <c r="CS43" s="682"/>
      <c r="CT43" s="682"/>
      <c r="CU43" s="682"/>
      <c r="CV43" s="682"/>
      <c r="CW43" s="682"/>
      <c r="CX43" s="682"/>
      <c r="CY43" s="683"/>
      <c r="CZ43" s="650">
        <v>0.3</v>
      </c>
      <c r="DA43" s="680"/>
      <c r="DB43" s="680"/>
      <c r="DC43" s="684"/>
      <c r="DD43" s="654">
        <v>85352</v>
      </c>
      <c r="DE43" s="682"/>
      <c r="DF43" s="682"/>
      <c r="DG43" s="682"/>
      <c r="DH43" s="682"/>
      <c r="DI43" s="682"/>
      <c r="DJ43" s="682"/>
      <c r="DK43" s="683"/>
      <c r="DL43" s="732"/>
      <c r="DM43" s="733"/>
      <c r="DN43" s="733"/>
      <c r="DO43" s="733"/>
      <c r="DP43" s="733"/>
      <c r="DQ43" s="733"/>
      <c r="DR43" s="733"/>
      <c r="DS43" s="733"/>
      <c r="DT43" s="733"/>
      <c r="DU43" s="733"/>
      <c r="DV43" s="734"/>
      <c r="DW43" s="735"/>
      <c r="DX43" s="736"/>
      <c r="DY43" s="736"/>
      <c r="DZ43" s="736"/>
      <c r="EA43" s="736"/>
      <c r="EB43" s="736"/>
      <c r="EC43" s="737"/>
    </row>
    <row r="44" spans="2:133" ht="11.25" customHeight="1">
      <c r="CD44" s="757" t="s">
        <v>299</v>
      </c>
      <c r="CE44" s="758"/>
      <c r="CF44" s="642" t="s">
        <v>351</v>
      </c>
      <c r="CG44" s="643"/>
      <c r="CH44" s="643"/>
      <c r="CI44" s="643"/>
      <c r="CJ44" s="643"/>
      <c r="CK44" s="643"/>
      <c r="CL44" s="643"/>
      <c r="CM44" s="643"/>
      <c r="CN44" s="643"/>
      <c r="CO44" s="643"/>
      <c r="CP44" s="643"/>
      <c r="CQ44" s="644"/>
      <c r="CR44" s="645">
        <v>3949310</v>
      </c>
      <c r="CS44" s="646"/>
      <c r="CT44" s="646"/>
      <c r="CU44" s="646"/>
      <c r="CV44" s="646"/>
      <c r="CW44" s="646"/>
      <c r="CX44" s="646"/>
      <c r="CY44" s="647"/>
      <c r="CZ44" s="650">
        <v>15.2</v>
      </c>
      <c r="DA44" s="651"/>
      <c r="DB44" s="651"/>
      <c r="DC44" s="663"/>
      <c r="DD44" s="654">
        <v>1328224</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c r="CD45" s="759"/>
      <c r="CE45" s="760"/>
      <c r="CF45" s="642" t="s">
        <v>352</v>
      </c>
      <c r="CG45" s="643"/>
      <c r="CH45" s="643"/>
      <c r="CI45" s="643"/>
      <c r="CJ45" s="643"/>
      <c r="CK45" s="643"/>
      <c r="CL45" s="643"/>
      <c r="CM45" s="643"/>
      <c r="CN45" s="643"/>
      <c r="CO45" s="643"/>
      <c r="CP45" s="643"/>
      <c r="CQ45" s="644"/>
      <c r="CR45" s="645">
        <v>1962787</v>
      </c>
      <c r="CS45" s="682"/>
      <c r="CT45" s="682"/>
      <c r="CU45" s="682"/>
      <c r="CV45" s="682"/>
      <c r="CW45" s="682"/>
      <c r="CX45" s="682"/>
      <c r="CY45" s="683"/>
      <c r="CZ45" s="650">
        <v>7.6</v>
      </c>
      <c r="DA45" s="680"/>
      <c r="DB45" s="680"/>
      <c r="DC45" s="684"/>
      <c r="DD45" s="654">
        <v>288537</v>
      </c>
      <c r="DE45" s="682"/>
      <c r="DF45" s="682"/>
      <c r="DG45" s="682"/>
      <c r="DH45" s="682"/>
      <c r="DI45" s="682"/>
      <c r="DJ45" s="682"/>
      <c r="DK45" s="683"/>
      <c r="DL45" s="732"/>
      <c r="DM45" s="733"/>
      <c r="DN45" s="733"/>
      <c r="DO45" s="733"/>
      <c r="DP45" s="733"/>
      <c r="DQ45" s="733"/>
      <c r="DR45" s="733"/>
      <c r="DS45" s="733"/>
      <c r="DT45" s="733"/>
      <c r="DU45" s="733"/>
      <c r="DV45" s="734"/>
      <c r="DW45" s="735"/>
      <c r="DX45" s="736"/>
      <c r="DY45" s="736"/>
      <c r="DZ45" s="736"/>
      <c r="EA45" s="736"/>
      <c r="EB45" s="736"/>
      <c r="EC45" s="737"/>
    </row>
    <row r="46" spans="2:133" ht="11.25" customHeight="1">
      <c r="B46" s="230" t="s">
        <v>353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354</v>
      </c>
      <c r="CG46" s="643"/>
      <c r="CH46" s="643"/>
      <c r="CI46" s="643"/>
      <c r="CJ46" s="643"/>
      <c r="CK46" s="643"/>
      <c r="CL46" s="643"/>
      <c r="CM46" s="643"/>
      <c r="CN46" s="643"/>
      <c r="CO46" s="643"/>
      <c r="CP46" s="643"/>
      <c r="CQ46" s="644"/>
      <c r="CR46" s="645">
        <v>1966755</v>
      </c>
      <c r="CS46" s="646"/>
      <c r="CT46" s="646"/>
      <c r="CU46" s="646"/>
      <c r="CV46" s="646"/>
      <c r="CW46" s="646"/>
      <c r="CX46" s="646"/>
      <c r="CY46" s="647"/>
      <c r="CZ46" s="650">
        <v>7.6</v>
      </c>
      <c r="DA46" s="651"/>
      <c r="DB46" s="651"/>
      <c r="DC46" s="663"/>
      <c r="DD46" s="654">
        <v>1029219</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c r="B47" s="240" t="s">
        <v>355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356</v>
      </c>
      <c r="CG47" s="643"/>
      <c r="CH47" s="643"/>
      <c r="CI47" s="643"/>
      <c r="CJ47" s="643"/>
      <c r="CK47" s="643"/>
      <c r="CL47" s="643"/>
      <c r="CM47" s="643"/>
      <c r="CN47" s="643"/>
      <c r="CO47" s="643"/>
      <c r="CP47" s="643"/>
      <c r="CQ47" s="644"/>
      <c r="CR47" s="645" t="s">
        <v>129</v>
      </c>
      <c r="CS47" s="682"/>
      <c r="CT47" s="682"/>
      <c r="CU47" s="682"/>
      <c r="CV47" s="682"/>
      <c r="CW47" s="682"/>
      <c r="CX47" s="682"/>
      <c r="CY47" s="683"/>
      <c r="CZ47" s="650" t="s">
        <v>129</v>
      </c>
      <c r="DA47" s="680"/>
      <c r="DB47" s="680"/>
      <c r="DC47" s="684"/>
      <c r="DD47" s="654" t="s">
        <v>129</v>
      </c>
      <c r="DE47" s="682"/>
      <c r="DF47" s="682"/>
      <c r="DG47" s="682"/>
      <c r="DH47" s="682"/>
      <c r="DI47" s="682"/>
      <c r="DJ47" s="682"/>
      <c r="DK47" s="683"/>
      <c r="DL47" s="732"/>
      <c r="DM47" s="733"/>
      <c r="DN47" s="733"/>
      <c r="DO47" s="733"/>
      <c r="DP47" s="733"/>
      <c r="DQ47" s="733"/>
      <c r="DR47" s="733"/>
      <c r="DS47" s="733"/>
      <c r="DT47" s="733"/>
      <c r="DU47" s="733"/>
      <c r="DV47" s="734"/>
      <c r="DW47" s="735"/>
      <c r="DX47" s="736"/>
      <c r="DY47" s="736"/>
      <c r="DZ47" s="736"/>
      <c r="EA47" s="736"/>
      <c r="EB47" s="736"/>
      <c r="EC47" s="737"/>
    </row>
    <row r="48" spans="2:133">
      <c r="B48" s="241" t="s">
        <v>357</v>
      </c>
      <c r="CD48" s="761"/>
      <c r="CE48" s="762"/>
      <c r="CF48" s="642" t="s">
        <v>358</v>
      </c>
      <c r="CG48" s="643"/>
      <c r="CH48" s="643"/>
      <c r="CI48" s="643"/>
      <c r="CJ48" s="643"/>
      <c r="CK48" s="643"/>
      <c r="CL48" s="643"/>
      <c r="CM48" s="643"/>
      <c r="CN48" s="643"/>
      <c r="CO48" s="643"/>
      <c r="CP48" s="643"/>
      <c r="CQ48" s="644"/>
      <c r="CR48" s="645" t="s">
        <v>129</v>
      </c>
      <c r="CS48" s="646"/>
      <c r="CT48" s="646"/>
      <c r="CU48" s="646"/>
      <c r="CV48" s="646"/>
      <c r="CW48" s="646"/>
      <c r="CX48" s="646"/>
      <c r="CY48" s="647"/>
      <c r="CZ48" s="650" t="s">
        <v>239</v>
      </c>
      <c r="DA48" s="651"/>
      <c r="DB48" s="651"/>
      <c r="DC48" s="663"/>
      <c r="DD48" s="654" t="s">
        <v>129</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c r="CD49" s="694" t="s">
        <v>359</v>
      </c>
      <c r="CE49" s="695"/>
      <c r="CF49" s="695"/>
      <c r="CG49" s="695"/>
      <c r="CH49" s="695"/>
      <c r="CI49" s="695"/>
      <c r="CJ49" s="695"/>
      <c r="CK49" s="695"/>
      <c r="CL49" s="695"/>
      <c r="CM49" s="695"/>
      <c r="CN49" s="695"/>
      <c r="CO49" s="695"/>
      <c r="CP49" s="695"/>
      <c r="CQ49" s="696"/>
      <c r="CR49" s="730">
        <v>25960128</v>
      </c>
      <c r="CS49" s="716"/>
      <c r="CT49" s="716"/>
      <c r="CU49" s="716"/>
      <c r="CV49" s="716"/>
      <c r="CW49" s="716"/>
      <c r="CX49" s="716"/>
      <c r="CY49" s="747"/>
      <c r="CZ49" s="742">
        <v>100</v>
      </c>
      <c r="DA49" s="748"/>
      <c r="DB49" s="748"/>
      <c r="DC49" s="749"/>
      <c r="DD49" s="750">
        <v>15393013</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ULyfr5PILhTKXzGrb/BDdyz1j+wbQoV+ts3lDU+1WXQkTcExt8cdWr8Ib9ZGYI3Z+7fF51nC/6EwoeDc+J/LsA==" saltValue="YN/zSqZ3Uc3naw1k6n6vF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6"/>
  <sheetViews>
    <sheetView zoomScale="85" zoomScaleNormal="8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361</v>
      </c>
      <c r="DK2" s="793"/>
      <c r="DL2" s="793"/>
      <c r="DM2" s="793"/>
      <c r="DN2" s="793"/>
      <c r="DO2" s="794"/>
      <c r="DP2" s="250"/>
      <c r="DQ2" s="792" t="s">
        <v>362</v>
      </c>
      <c r="DR2" s="793"/>
      <c r="DS2" s="793"/>
      <c r="DT2" s="793"/>
      <c r="DU2" s="793"/>
      <c r="DV2" s="793"/>
      <c r="DW2" s="793"/>
      <c r="DX2" s="793"/>
      <c r="DY2" s="793"/>
      <c r="DZ2" s="794"/>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795" t="s">
        <v>363</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786" t="s">
        <v>365</v>
      </c>
      <c r="B5" s="787"/>
      <c r="C5" s="787"/>
      <c r="D5" s="787"/>
      <c r="E5" s="787"/>
      <c r="F5" s="787"/>
      <c r="G5" s="787"/>
      <c r="H5" s="787"/>
      <c r="I5" s="787"/>
      <c r="J5" s="787"/>
      <c r="K5" s="787"/>
      <c r="L5" s="787"/>
      <c r="M5" s="787"/>
      <c r="N5" s="787"/>
      <c r="O5" s="787"/>
      <c r="P5" s="788"/>
      <c r="Q5" s="763" t="s">
        <v>366</v>
      </c>
      <c r="R5" s="764"/>
      <c r="S5" s="764"/>
      <c r="T5" s="764"/>
      <c r="U5" s="765"/>
      <c r="V5" s="763" t="s">
        <v>367</v>
      </c>
      <c r="W5" s="764"/>
      <c r="X5" s="764"/>
      <c r="Y5" s="764"/>
      <c r="Z5" s="765"/>
      <c r="AA5" s="763" t="s">
        <v>368</v>
      </c>
      <c r="AB5" s="764"/>
      <c r="AC5" s="764"/>
      <c r="AD5" s="764"/>
      <c r="AE5" s="764"/>
      <c r="AF5" s="796" t="s">
        <v>369</v>
      </c>
      <c r="AG5" s="764"/>
      <c r="AH5" s="764"/>
      <c r="AI5" s="764"/>
      <c r="AJ5" s="775"/>
      <c r="AK5" s="764" t="s">
        <v>370</v>
      </c>
      <c r="AL5" s="764"/>
      <c r="AM5" s="764"/>
      <c r="AN5" s="764"/>
      <c r="AO5" s="765"/>
      <c r="AP5" s="763" t="s">
        <v>371</v>
      </c>
      <c r="AQ5" s="764"/>
      <c r="AR5" s="764"/>
      <c r="AS5" s="764"/>
      <c r="AT5" s="765"/>
      <c r="AU5" s="763" t="s">
        <v>372</v>
      </c>
      <c r="AV5" s="764"/>
      <c r="AW5" s="764"/>
      <c r="AX5" s="764"/>
      <c r="AY5" s="775"/>
      <c r="AZ5" s="257"/>
      <c r="BA5" s="257"/>
      <c r="BB5" s="257"/>
      <c r="BC5" s="257"/>
      <c r="BD5" s="257"/>
      <c r="BE5" s="258"/>
      <c r="BF5" s="258"/>
      <c r="BG5" s="258"/>
      <c r="BH5" s="258"/>
      <c r="BI5" s="258"/>
      <c r="BJ5" s="258"/>
      <c r="BK5" s="258"/>
      <c r="BL5" s="258"/>
      <c r="BM5" s="258"/>
      <c r="BN5" s="258"/>
      <c r="BO5" s="258"/>
      <c r="BP5" s="258"/>
      <c r="BQ5" s="786" t="s">
        <v>373</v>
      </c>
      <c r="BR5" s="787"/>
      <c r="BS5" s="787"/>
      <c r="BT5" s="787"/>
      <c r="BU5" s="787"/>
      <c r="BV5" s="787"/>
      <c r="BW5" s="787"/>
      <c r="BX5" s="787"/>
      <c r="BY5" s="787"/>
      <c r="BZ5" s="787"/>
      <c r="CA5" s="787"/>
      <c r="CB5" s="787"/>
      <c r="CC5" s="787"/>
      <c r="CD5" s="787"/>
      <c r="CE5" s="787"/>
      <c r="CF5" s="787"/>
      <c r="CG5" s="788"/>
      <c r="CH5" s="763" t="s">
        <v>374</v>
      </c>
      <c r="CI5" s="764"/>
      <c r="CJ5" s="764"/>
      <c r="CK5" s="764"/>
      <c r="CL5" s="765"/>
      <c r="CM5" s="763" t="s">
        <v>375</v>
      </c>
      <c r="CN5" s="764"/>
      <c r="CO5" s="764"/>
      <c r="CP5" s="764"/>
      <c r="CQ5" s="765"/>
      <c r="CR5" s="763" t="s">
        <v>376</v>
      </c>
      <c r="CS5" s="764"/>
      <c r="CT5" s="764"/>
      <c r="CU5" s="764"/>
      <c r="CV5" s="765"/>
      <c r="CW5" s="763" t="s">
        <v>377</v>
      </c>
      <c r="CX5" s="764"/>
      <c r="CY5" s="764"/>
      <c r="CZ5" s="764"/>
      <c r="DA5" s="765"/>
      <c r="DB5" s="763" t="s">
        <v>378</v>
      </c>
      <c r="DC5" s="764"/>
      <c r="DD5" s="764"/>
      <c r="DE5" s="764"/>
      <c r="DF5" s="765"/>
      <c r="DG5" s="769" t="s">
        <v>379</v>
      </c>
      <c r="DH5" s="770"/>
      <c r="DI5" s="770"/>
      <c r="DJ5" s="770"/>
      <c r="DK5" s="771"/>
      <c r="DL5" s="769" t="s">
        <v>380</v>
      </c>
      <c r="DM5" s="770"/>
      <c r="DN5" s="770"/>
      <c r="DO5" s="770"/>
      <c r="DP5" s="771"/>
      <c r="DQ5" s="763" t="s">
        <v>381</v>
      </c>
      <c r="DR5" s="764"/>
      <c r="DS5" s="764"/>
      <c r="DT5" s="764"/>
      <c r="DU5" s="765"/>
      <c r="DV5" s="763" t="s">
        <v>372</v>
      </c>
      <c r="DW5" s="764"/>
      <c r="DX5" s="764"/>
      <c r="DY5" s="764"/>
      <c r="DZ5" s="775"/>
      <c r="EA5" s="255"/>
    </row>
    <row r="6" spans="1:131" s="256" customFormat="1" ht="26.25" customHeight="1" thickBot="1">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c r="A7" s="259">
        <v>1</v>
      </c>
      <c r="B7" s="777" t="s">
        <v>382</v>
      </c>
      <c r="C7" s="778"/>
      <c r="D7" s="778"/>
      <c r="E7" s="778"/>
      <c r="F7" s="778"/>
      <c r="G7" s="778"/>
      <c r="H7" s="778"/>
      <c r="I7" s="778"/>
      <c r="J7" s="778"/>
      <c r="K7" s="778"/>
      <c r="L7" s="778"/>
      <c r="M7" s="778"/>
      <c r="N7" s="778"/>
      <c r="O7" s="778"/>
      <c r="P7" s="779"/>
      <c r="Q7" s="780">
        <v>27428</v>
      </c>
      <c r="R7" s="781"/>
      <c r="S7" s="781"/>
      <c r="T7" s="781"/>
      <c r="U7" s="781"/>
      <c r="V7" s="781">
        <v>25969</v>
      </c>
      <c r="W7" s="781"/>
      <c r="X7" s="781"/>
      <c r="Y7" s="781"/>
      <c r="Z7" s="781"/>
      <c r="AA7" s="781">
        <f>+Q7-V7</f>
        <v>1459</v>
      </c>
      <c r="AB7" s="781"/>
      <c r="AC7" s="781"/>
      <c r="AD7" s="781"/>
      <c r="AE7" s="782"/>
      <c r="AF7" s="783">
        <v>1368</v>
      </c>
      <c r="AG7" s="784"/>
      <c r="AH7" s="784"/>
      <c r="AI7" s="784"/>
      <c r="AJ7" s="785"/>
      <c r="AK7" s="820">
        <v>323</v>
      </c>
      <c r="AL7" s="821"/>
      <c r="AM7" s="821"/>
      <c r="AN7" s="821"/>
      <c r="AO7" s="821"/>
      <c r="AP7" s="821">
        <v>22403</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t="s">
        <v>608</v>
      </c>
      <c r="BS7" s="824" t="s">
        <v>587</v>
      </c>
      <c r="BT7" s="825"/>
      <c r="BU7" s="825"/>
      <c r="BV7" s="825"/>
      <c r="BW7" s="825"/>
      <c r="BX7" s="825"/>
      <c r="BY7" s="825"/>
      <c r="BZ7" s="825"/>
      <c r="CA7" s="825"/>
      <c r="CB7" s="825"/>
      <c r="CC7" s="825"/>
      <c r="CD7" s="825"/>
      <c r="CE7" s="825"/>
      <c r="CF7" s="825"/>
      <c r="CG7" s="826"/>
      <c r="CH7" s="817">
        <v>16</v>
      </c>
      <c r="CI7" s="818"/>
      <c r="CJ7" s="818"/>
      <c r="CK7" s="818"/>
      <c r="CL7" s="819"/>
      <c r="CM7" s="817">
        <v>129</v>
      </c>
      <c r="CN7" s="818"/>
      <c r="CO7" s="818"/>
      <c r="CP7" s="818"/>
      <c r="CQ7" s="819"/>
      <c r="CR7" s="817">
        <v>45</v>
      </c>
      <c r="CS7" s="818"/>
      <c r="CT7" s="818"/>
      <c r="CU7" s="818"/>
      <c r="CV7" s="819"/>
      <c r="CW7" s="817" t="s">
        <v>600</v>
      </c>
      <c r="CX7" s="818"/>
      <c r="CY7" s="818"/>
      <c r="CZ7" s="818"/>
      <c r="DA7" s="819"/>
      <c r="DB7" s="817" t="s">
        <v>600</v>
      </c>
      <c r="DC7" s="818"/>
      <c r="DD7" s="818"/>
      <c r="DE7" s="818"/>
      <c r="DF7" s="819"/>
      <c r="DG7" s="817" t="s">
        <v>600</v>
      </c>
      <c r="DH7" s="818"/>
      <c r="DI7" s="818"/>
      <c r="DJ7" s="818"/>
      <c r="DK7" s="819"/>
      <c r="DL7" s="817">
        <v>68</v>
      </c>
      <c r="DM7" s="818"/>
      <c r="DN7" s="818"/>
      <c r="DO7" s="818"/>
      <c r="DP7" s="819"/>
      <c r="DQ7" s="817">
        <v>20</v>
      </c>
      <c r="DR7" s="818"/>
      <c r="DS7" s="818"/>
      <c r="DT7" s="818"/>
      <c r="DU7" s="819"/>
      <c r="DV7" s="798"/>
      <c r="DW7" s="799"/>
      <c r="DX7" s="799"/>
      <c r="DY7" s="799"/>
      <c r="DZ7" s="800"/>
      <c r="EA7" s="255"/>
    </row>
    <row r="8" spans="1:131" s="256" customFormat="1" ht="26.25" customHeight="1">
      <c r="A8" s="262">
        <v>2</v>
      </c>
      <c r="B8" s="801" t="s">
        <v>383</v>
      </c>
      <c r="C8" s="802"/>
      <c r="D8" s="802"/>
      <c r="E8" s="802"/>
      <c r="F8" s="802"/>
      <c r="G8" s="802"/>
      <c r="H8" s="802"/>
      <c r="I8" s="802"/>
      <c r="J8" s="802"/>
      <c r="K8" s="802"/>
      <c r="L8" s="802"/>
      <c r="M8" s="802"/>
      <c r="N8" s="802"/>
      <c r="O8" s="802"/>
      <c r="P8" s="803"/>
      <c r="Q8" s="804">
        <v>2</v>
      </c>
      <c r="R8" s="805"/>
      <c r="S8" s="805"/>
      <c r="T8" s="805"/>
      <c r="U8" s="805"/>
      <c r="V8" s="805">
        <v>0</v>
      </c>
      <c r="W8" s="805"/>
      <c r="X8" s="805"/>
      <c r="Y8" s="805"/>
      <c r="Z8" s="805"/>
      <c r="AA8" s="805">
        <f t="shared" ref="AA8:AA9" si="0">+Q8-V8</f>
        <v>2</v>
      </c>
      <c r="AB8" s="805"/>
      <c r="AC8" s="805"/>
      <c r="AD8" s="805"/>
      <c r="AE8" s="806"/>
      <c r="AF8" s="807">
        <v>2</v>
      </c>
      <c r="AG8" s="808"/>
      <c r="AH8" s="808"/>
      <c r="AI8" s="808"/>
      <c r="AJ8" s="809"/>
      <c r="AK8" s="810" t="s">
        <v>596</v>
      </c>
      <c r="AL8" s="811"/>
      <c r="AM8" s="811"/>
      <c r="AN8" s="811"/>
      <c r="AO8" s="811"/>
      <c r="AP8" s="811" t="s">
        <v>596</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588</v>
      </c>
      <c r="BT8" s="815"/>
      <c r="BU8" s="815"/>
      <c r="BV8" s="815"/>
      <c r="BW8" s="815"/>
      <c r="BX8" s="815"/>
      <c r="BY8" s="815"/>
      <c r="BZ8" s="815"/>
      <c r="CA8" s="815"/>
      <c r="CB8" s="815"/>
      <c r="CC8" s="815"/>
      <c r="CD8" s="815"/>
      <c r="CE8" s="815"/>
      <c r="CF8" s="815"/>
      <c r="CG8" s="816"/>
      <c r="CH8" s="827">
        <v>6</v>
      </c>
      <c r="CI8" s="828"/>
      <c r="CJ8" s="828"/>
      <c r="CK8" s="828"/>
      <c r="CL8" s="829"/>
      <c r="CM8" s="827">
        <v>107</v>
      </c>
      <c r="CN8" s="828"/>
      <c r="CO8" s="828"/>
      <c r="CP8" s="828"/>
      <c r="CQ8" s="829"/>
      <c r="CR8" s="827">
        <v>5</v>
      </c>
      <c r="CS8" s="828"/>
      <c r="CT8" s="828"/>
      <c r="CU8" s="828"/>
      <c r="CV8" s="829"/>
      <c r="CW8" s="827">
        <v>62</v>
      </c>
      <c r="CX8" s="828"/>
      <c r="CY8" s="828"/>
      <c r="CZ8" s="828"/>
      <c r="DA8" s="829"/>
      <c r="DB8" s="827" t="s">
        <v>600</v>
      </c>
      <c r="DC8" s="828"/>
      <c r="DD8" s="828"/>
      <c r="DE8" s="828"/>
      <c r="DF8" s="829"/>
      <c r="DG8" s="827" t="s">
        <v>600</v>
      </c>
      <c r="DH8" s="828"/>
      <c r="DI8" s="828"/>
      <c r="DJ8" s="828"/>
      <c r="DK8" s="829"/>
      <c r="DL8" s="827" t="s">
        <v>600</v>
      </c>
      <c r="DM8" s="828"/>
      <c r="DN8" s="828"/>
      <c r="DO8" s="828"/>
      <c r="DP8" s="829"/>
      <c r="DQ8" s="827" t="s">
        <v>600</v>
      </c>
      <c r="DR8" s="828"/>
      <c r="DS8" s="828"/>
      <c r="DT8" s="828"/>
      <c r="DU8" s="829"/>
      <c r="DV8" s="830"/>
      <c r="DW8" s="831"/>
      <c r="DX8" s="831"/>
      <c r="DY8" s="831"/>
      <c r="DZ8" s="832"/>
      <c r="EA8" s="255"/>
    </row>
    <row r="9" spans="1:131" s="256" customFormat="1" ht="26.25" customHeight="1">
      <c r="A9" s="262">
        <v>3</v>
      </c>
      <c r="B9" s="801" t="s">
        <v>384</v>
      </c>
      <c r="C9" s="802"/>
      <c r="D9" s="802"/>
      <c r="E9" s="802"/>
      <c r="F9" s="802"/>
      <c r="G9" s="802"/>
      <c r="H9" s="802"/>
      <c r="I9" s="802"/>
      <c r="J9" s="802"/>
      <c r="K9" s="802"/>
      <c r="L9" s="802"/>
      <c r="M9" s="802"/>
      <c r="N9" s="802"/>
      <c r="O9" s="802"/>
      <c r="P9" s="803"/>
      <c r="Q9" s="804">
        <v>8</v>
      </c>
      <c r="R9" s="805"/>
      <c r="S9" s="805"/>
      <c r="T9" s="805"/>
      <c r="U9" s="805"/>
      <c r="V9" s="805">
        <v>1</v>
      </c>
      <c r="W9" s="805"/>
      <c r="X9" s="805"/>
      <c r="Y9" s="805"/>
      <c r="Z9" s="805"/>
      <c r="AA9" s="805">
        <f t="shared" si="0"/>
        <v>7</v>
      </c>
      <c r="AB9" s="805"/>
      <c r="AC9" s="805"/>
      <c r="AD9" s="805"/>
      <c r="AE9" s="806"/>
      <c r="AF9" s="807">
        <v>7</v>
      </c>
      <c r="AG9" s="808"/>
      <c r="AH9" s="808"/>
      <c r="AI9" s="808"/>
      <c r="AJ9" s="809"/>
      <c r="AK9" s="810" t="s">
        <v>598</v>
      </c>
      <c r="AL9" s="811"/>
      <c r="AM9" s="811"/>
      <c r="AN9" s="811"/>
      <c r="AO9" s="811"/>
      <c r="AP9" s="811" t="s">
        <v>597</v>
      </c>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589</v>
      </c>
      <c r="BT9" s="815"/>
      <c r="BU9" s="815"/>
      <c r="BV9" s="815"/>
      <c r="BW9" s="815"/>
      <c r="BX9" s="815"/>
      <c r="BY9" s="815"/>
      <c r="BZ9" s="815"/>
      <c r="CA9" s="815"/>
      <c r="CB9" s="815"/>
      <c r="CC9" s="815"/>
      <c r="CD9" s="815"/>
      <c r="CE9" s="815"/>
      <c r="CF9" s="815"/>
      <c r="CG9" s="816"/>
      <c r="CH9" s="827">
        <v>0</v>
      </c>
      <c r="CI9" s="828"/>
      <c r="CJ9" s="828"/>
      <c r="CK9" s="828"/>
      <c r="CL9" s="829"/>
      <c r="CM9" s="827">
        <v>51</v>
      </c>
      <c r="CN9" s="828"/>
      <c r="CO9" s="828"/>
      <c r="CP9" s="828"/>
      <c r="CQ9" s="829"/>
      <c r="CR9" s="827">
        <v>50</v>
      </c>
      <c r="CS9" s="828"/>
      <c r="CT9" s="828"/>
      <c r="CU9" s="828"/>
      <c r="CV9" s="829"/>
      <c r="CW9" s="827" t="s">
        <v>601</v>
      </c>
      <c r="CX9" s="828"/>
      <c r="CY9" s="828"/>
      <c r="CZ9" s="828"/>
      <c r="DA9" s="829"/>
      <c r="DB9" s="827" t="s">
        <v>601</v>
      </c>
      <c r="DC9" s="828"/>
      <c r="DD9" s="828"/>
      <c r="DE9" s="828"/>
      <c r="DF9" s="829"/>
      <c r="DG9" s="827" t="s">
        <v>601</v>
      </c>
      <c r="DH9" s="828"/>
      <c r="DI9" s="828"/>
      <c r="DJ9" s="828"/>
      <c r="DK9" s="829"/>
      <c r="DL9" s="827" t="s">
        <v>601</v>
      </c>
      <c r="DM9" s="828"/>
      <c r="DN9" s="828"/>
      <c r="DO9" s="828"/>
      <c r="DP9" s="829"/>
      <c r="DQ9" s="827" t="s">
        <v>601</v>
      </c>
      <c r="DR9" s="828"/>
      <c r="DS9" s="828"/>
      <c r="DT9" s="828"/>
      <c r="DU9" s="829"/>
      <c r="DV9" s="830"/>
      <c r="DW9" s="831"/>
      <c r="DX9" s="831"/>
      <c r="DY9" s="831"/>
      <c r="DZ9" s="832"/>
      <c r="EA9" s="255"/>
    </row>
    <row r="10" spans="1:131" s="256" customFormat="1" ht="26.25" customHeight="1">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t="s">
        <v>590</v>
      </c>
      <c r="BT10" s="815"/>
      <c r="BU10" s="815"/>
      <c r="BV10" s="815"/>
      <c r="BW10" s="815"/>
      <c r="BX10" s="815"/>
      <c r="BY10" s="815"/>
      <c r="BZ10" s="815"/>
      <c r="CA10" s="815"/>
      <c r="CB10" s="815"/>
      <c r="CC10" s="815"/>
      <c r="CD10" s="815"/>
      <c r="CE10" s="815"/>
      <c r="CF10" s="815"/>
      <c r="CG10" s="816"/>
      <c r="CH10" s="827">
        <v>0</v>
      </c>
      <c r="CI10" s="828"/>
      <c r="CJ10" s="828"/>
      <c r="CK10" s="828"/>
      <c r="CL10" s="829"/>
      <c r="CM10" s="827">
        <v>696</v>
      </c>
      <c r="CN10" s="828"/>
      <c r="CO10" s="828"/>
      <c r="CP10" s="828"/>
      <c r="CQ10" s="829"/>
      <c r="CR10" s="827">
        <v>5</v>
      </c>
      <c r="CS10" s="828"/>
      <c r="CT10" s="828"/>
      <c r="CU10" s="828"/>
      <c r="CV10" s="829"/>
      <c r="CW10" s="827" t="s">
        <v>600</v>
      </c>
      <c r="CX10" s="828"/>
      <c r="CY10" s="828"/>
      <c r="CZ10" s="828"/>
      <c r="DA10" s="829"/>
      <c r="DB10" s="827" t="s">
        <v>600</v>
      </c>
      <c r="DC10" s="828"/>
      <c r="DD10" s="828"/>
      <c r="DE10" s="828"/>
      <c r="DF10" s="829"/>
      <c r="DG10" s="827" t="s">
        <v>600</v>
      </c>
      <c r="DH10" s="828"/>
      <c r="DI10" s="828"/>
      <c r="DJ10" s="828"/>
      <c r="DK10" s="829"/>
      <c r="DL10" s="827" t="s">
        <v>600</v>
      </c>
      <c r="DM10" s="828"/>
      <c r="DN10" s="828"/>
      <c r="DO10" s="828"/>
      <c r="DP10" s="829"/>
      <c r="DQ10" s="827" t="s">
        <v>600</v>
      </c>
      <c r="DR10" s="828"/>
      <c r="DS10" s="828"/>
      <c r="DT10" s="828"/>
      <c r="DU10" s="829"/>
      <c r="DV10" s="830"/>
      <c r="DW10" s="831"/>
      <c r="DX10" s="831"/>
      <c r="DY10" s="831"/>
      <c r="DZ10" s="832"/>
      <c r="EA10" s="255"/>
    </row>
    <row r="11" spans="1:131" s="256" customFormat="1" ht="26.25" customHeight="1">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385</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c r="A23" s="265" t="s">
        <v>386</v>
      </c>
      <c r="B23" s="836" t="s">
        <v>387</v>
      </c>
      <c r="C23" s="837"/>
      <c r="D23" s="837"/>
      <c r="E23" s="837"/>
      <c r="F23" s="837"/>
      <c r="G23" s="837"/>
      <c r="H23" s="837"/>
      <c r="I23" s="837"/>
      <c r="J23" s="837"/>
      <c r="K23" s="837"/>
      <c r="L23" s="837"/>
      <c r="M23" s="837"/>
      <c r="N23" s="837"/>
      <c r="O23" s="837"/>
      <c r="P23" s="838"/>
      <c r="Q23" s="839">
        <v>27429</v>
      </c>
      <c r="R23" s="840"/>
      <c r="S23" s="840"/>
      <c r="T23" s="840"/>
      <c r="U23" s="840"/>
      <c r="V23" s="840">
        <v>25960</v>
      </c>
      <c r="W23" s="840"/>
      <c r="X23" s="840"/>
      <c r="Y23" s="840"/>
      <c r="Z23" s="840"/>
      <c r="AA23" s="840">
        <f>Q23-V23</f>
        <v>1469</v>
      </c>
      <c r="AB23" s="840"/>
      <c r="AC23" s="840"/>
      <c r="AD23" s="840"/>
      <c r="AE23" s="841"/>
      <c r="AF23" s="842">
        <v>1376</v>
      </c>
      <c r="AG23" s="840"/>
      <c r="AH23" s="840"/>
      <c r="AI23" s="840"/>
      <c r="AJ23" s="843"/>
      <c r="AK23" s="844"/>
      <c r="AL23" s="845"/>
      <c r="AM23" s="845"/>
      <c r="AN23" s="845"/>
      <c r="AO23" s="845"/>
      <c r="AP23" s="840">
        <f>+AP7</f>
        <v>22403</v>
      </c>
      <c r="AQ23" s="840"/>
      <c r="AR23" s="840"/>
      <c r="AS23" s="840"/>
      <c r="AT23" s="840"/>
      <c r="AU23" s="846"/>
      <c r="AV23" s="846"/>
      <c r="AW23" s="846"/>
      <c r="AX23" s="846"/>
      <c r="AY23" s="847"/>
      <c r="AZ23" s="855" t="s">
        <v>129</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c r="A24" s="854" t="s">
        <v>388</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c r="A25" s="795" t="s">
        <v>389</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c r="A26" s="786" t="s">
        <v>365</v>
      </c>
      <c r="B26" s="787"/>
      <c r="C26" s="787"/>
      <c r="D26" s="787"/>
      <c r="E26" s="787"/>
      <c r="F26" s="787"/>
      <c r="G26" s="787"/>
      <c r="H26" s="787"/>
      <c r="I26" s="787"/>
      <c r="J26" s="787"/>
      <c r="K26" s="787"/>
      <c r="L26" s="787"/>
      <c r="M26" s="787"/>
      <c r="N26" s="787"/>
      <c r="O26" s="787"/>
      <c r="P26" s="788"/>
      <c r="Q26" s="763" t="s">
        <v>390</v>
      </c>
      <c r="R26" s="764"/>
      <c r="S26" s="764"/>
      <c r="T26" s="764"/>
      <c r="U26" s="765"/>
      <c r="V26" s="763" t="s">
        <v>391</v>
      </c>
      <c r="W26" s="764"/>
      <c r="X26" s="764"/>
      <c r="Y26" s="764"/>
      <c r="Z26" s="765"/>
      <c r="AA26" s="763" t="s">
        <v>392</v>
      </c>
      <c r="AB26" s="764"/>
      <c r="AC26" s="764"/>
      <c r="AD26" s="764"/>
      <c r="AE26" s="764"/>
      <c r="AF26" s="858" t="s">
        <v>393</v>
      </c>
      <c r="AG26" s="859"/>
      <c r="AH26" s="859"/>
      <c r="AI26" s="859"/>
      <c r="AJ26" s="860"/>
      <c r="AK26" s="764" t="s">
        <v>394</v>
      </c>
      <c r="AL26" s="764"/>
      <c r="AM26" s="764"/>
      <c r="AN26" s="764"/>
      <c r="AO26" s="765"/>
      <c r="AP26" s="763" t="s">
        <v>395</v>
      </c>
      <c r="AQ26" s="764"/>
      <c r="AR26" s="764"/>
      <c r="AS26" s="764"/>
      <c r="AT26" s="765"/>
      <c r="AU26" s="763" t="s">
        <v>396</v>
      </c>
      <c r="AV26" s="764"/>
      <c r="AW26" s="764"/>
      <c r="AX26" s="764"/>
      <c r="AY26" s="765"/>
      <c r="AZ26" s="763" t="s">
        <v>397</v>
      </c>
      <c r="BA26" s="764"/>
      <c r="BB26" s="764"/>
      <c r="BC26" s="764"/>
      <c r="BD26" s="765"/>
      <c r="BE26" s="763" t="s">
        <v>372</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c r="A28" s="267">
        <v>1</v>
      </c>
      <c r="B28" s="777" t="s">
        <v>398</v>
      </c>
      <c r="C28" s="778"/>
      <c r="D28" s="778"/>
      <c r="E28" s="778"/>
      <c r="F28" s="778"/>
      <c r="G28" s="778"/>
      <c r="H28" s="778"/>
      <c r="I28" s="778"/>
      <c r="J28" s="778"/>
      <c r="K28" s="778"/>
      <c r="L28" s="778"/>
      <c r="M28" s="778"/>
      <c r="N28" s="778"/>
      <c r="O28" s="778"/>
      <c r="P28" s="779"/>
      <c r="Q28" s="868">
        <v>6368</v>
      </c>
      <c r="R28" s="869"/>
      <c r="S28" s="869"/>
      <c r="T28" s="869"/>
      <c r="U28" s="869"/>
      <c r="V28" s="869">
        <v>6204</v>
      </c>
      <c r="W28" s="869"/>
      <c r="X28" s="869"/>
      <c r="Y28" s="869"/>
      <c r="Z28" s="869"/>
      <c r="AA28" s="869">
        <f t="shared" ref="AA28:AA34" si="1">+Q28-V28</f>
        <v>164</v>
      </c>
      <c r="AB28" s="869"/>
      <c r="AC28" s="869"/>
      <c r="AD28" s="869"/>
      <c r="AE28" s="870"/>
      <c r="AF28" s="871">
        <v>164</v>
      </c>
      <c r="AG28" s="869"/>
      <c r="AH28" s="869"/>
      <c r="AI28" s="869"/>
      <c r="AJ28" s="872"/>
      <c r="AK28" s="873">
        <v>484</v>
      </c>
      <c r="AL28" s="864"/>
      <c r="AM28" s="864"/>
      <c r="AN28" s="864"/>
      <c r="AO28" s="864"/>
      <c r="AP28" s="864" t="s">
        <v>596</v>
      </c>
      <c r="AQ28" s="864"/>
      <c r="AR28" s="864"/>
      <c r="AS28" s="864"/>
      <c r="AT28" s="864"/>
      <c r="AU28" s="864" t="s">
        <v>596</v>
      </c>
      <c r="AV28" s="864"/>
      <c r="AW28" s="864"/>
      <c r="AX28" s="864"/>
      <c r="AY28" s="864"/>
      <c r="AZ28" s="865" t="s">
        <v>596</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c r="A29" s="267">
        <v>2</v>
      </c>
      <c r="B29" s="801" t="s">
        <v>399</v>
      </c>
      <c r="C29" s="802"/>
      <c r="D29" s="802"/>
      <c r="E29" s="802"/>
      <c r="F29" s="802"/>
      <c r="G29" s="802"/>
      <c r="H29" s="802"/>
      <c r="I29" s="802"/>
      <c r="J29" s="802"/>
      <c r="K29" s="802"/>
      <c r="L29" s="802"/>
      <c r="M29" s="802"/>
      <c r="N29" s="802"/>
      <c r="O29" s="802"/>
      <c r="P29" s="803"/>
      <c r="Q29" s="804">
        <v>5755</v>
      </c>
      <c r="R29" s="805"/>
      <c r="S29" s="805"/>
      <c r="T29" s="805"/>
      <c r="U29" s="805"/>
      <c r="V29" s="805">
        <v>5470</v>
      </c>
      <c r="W29" s="805"/>
      <c r="X29" s="805"/>
      <c r="Y29" s="805"/>
      <c r="Z29" s="805"/>
      <c r="AA29" s="805">
        <f t="shared" si="1"/>
        <v>285</v>
      </c>
      <c r="AB29" s="805"/>
      <c r="AC29" s="805"/>
      <c r="AD29" s="805"/>
      <c r="AE29" s="806"/>
      <c r="AF29" s="807">
        <v>285</v>
      </c>
      <c r="AG29" s="808"/>
      <c r="AH29" s="808"/>
      <c r="AI29" s="808"/>
      <c r="AJ29" s="809"/>
      <c r="AK29" s="876">
        <v>869</v>
      </c>
      <c r="AL29" s="877"/>
      <c r="AM29" s="877"/>
      <c r="AN29" s="877"/>
      <c r="AO29" s="877"/>
      <c r="AP29" s="877" t="s">
        <v>596</v>
      </c>
      <c r="AQ29" s="877"/>
      <c r="AR29" s="877"/>
      <c r="AS29" s="877"/>
      <c r="AT29" s="877"/>
      <c r="AU29" s="877" t="s">
        <v>596</v>
      </c>
      <c r="AV29" s="877"/>
      <c r="AW29" s="877"/>
      <c r="AX29" s="877"/>
      <c r="AY29" s="877"/>
      <c r="AZ29" s="878" t="s">
        <v>596</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c r="A30" s="267">
        <v>3</v>
      </c>
      <c r="B30" s="801" t="s">
        <v>400</v>
      </c>
      <c r="C30" s="802"/>
      <c r="D30" s="802"/>
      <c r="E30" s="802"/>
      <c r="F30" s="802"/>
      <c r="G30" s="802"/>
      <c r="H30" s="802"/>
      <c r="I30" s="802"/>
      <c r="J30" s="802"/>
      <c r="K30" s="802"/>
      <c r="L30" s="802"/>
      <c r="M30" s="802"/>
      <c r="N30" s="802"/>
      <c r="O30" s="802"/>
      <c r="P30" s="803"/>
      <c r="Q30" s="804">
        <v>714</v>
      </c>
      <c r="R30" s="805"/>
      <c r="S30" s="805"/>
      <c r="T30" s="805"/>
      <c r="U30" s="805"/>
      <c r="V30" s="805">
        <v>694</v>
      </c>
      <c r="W30" s="805"/>
      <c r="X30" s="805"/>
      <c r="Y30" s="805"/>
      <c r="Z30" s="805"/>
      <c r="AA30" s="805">
        <f t="shared" si="1"/>
        <v>20</v>
      </c>
      <c r="AB30" s="805"/>
      <c r="AC30" s="805"/>
      <c r="AD30" s="805"/>
      <c r="AE30" s="806"/>
      <c r="AF30" s="807">
        <v>20</v>
      </c>
      <c r="AG30" s="808"/>
      <c r="AH30" s="808"/>
      <c r="AI30" s="808"/>
      <c r="AJ30" s="809"/>
      <c r="AK30" s="876">
        <v>147</v>
      </c>
      <c r="AL30" s="877"/>
      <c r="AM30" s="877"/>
      <c r="AN30" s="877"/>
      <c r="AO30" s="877"/>
      <c r="AP30" s="877" t="s">
        <v>596</v>
      </c>
      <c r="AQ30" s="877"/>
      <c r="AR30" s="877"/>
      <c r="AS30" s="877"/>
      <c r="AT30" s="877"/>
      <c r="AU30" s="877" t="s">
        <v>596</v>
      </c>
      <c r="AV30" s="877"/>
      <c r="AW30" s="877"/>
      <c r="AX30" s="877"/>
      <c r="AY30" s="877"/>
      <c r="AZ30" s="878" t="s">
        <v>596</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c r="A31" s="267">
        <v>4</v>
      </c>
      <c r="B31" s="801" t="s">
        <v>401</v>
      </c>
      <c r="C31" s="802"/>
      <c r="D31" s="802"/>
      <c r="E31" s="802"/>
      <c r="F31" s="802"/>
      <c r="G31" s="802"/>
      <c r="H31" s="802"/>
      <c r="I31" s="802"/>
      <c r="J31" s="802"/>
      <c r="K31" s="802"/>
      <c r="L31" s="802"/>
      <c r="M31" s="802"/>
      <c r="N31" s="802"/>
      <c r="O31" s="802"/>
      <c r="P31" s="803"/>
      <c r="Q31" s="804">
        <v>1879</v>
      </c>
      <c r="R31" s="805"/>
      <c r="S31" s="805"/>
      <c r="T31" s="805"/>
      <c r="U31" s="805"/>
      <c r="V31" s="805">
        <v>1772</v>
      </c>
      <c r="W31" s="805"/>
      <c r="X31" s="805"/>
      <c r="Y31" s="805"/>
      <c r="Z31" s="805"/>
      <c r="AA31" s="805">
        <f t="shared" si="1"/>
        <v>107</v>
      </c>
      <c r="AB31" s="805"/>
      <c r="AC31" s="805"/>
      <c r="AD31" s="805"/>
      <c r="AE31" s="806"/>
      <c r="AF31" s="807">
        <v>386</v>
      </c>
      <c r="AG31" s="808"/>
      <c r="AH31" s="808"/>
      <c r="AI31" s="808"/>
      <c r="AJ31" s="809"/>
      <c r="AK31" s="876">
        <v>510</v>
      </c>
      <c r="AL31" s="877"/>
      <c r="AM31" s="877"/>
      <c r="AN31" s="877"/>
      <c r="AO31" s="877"/>
      <c r="AP31" s="877">
        <v>2283</v>
      </c>
      <c r="AQ31" s="877"/>
      <c r="AR31" s="877"/>
      <c r="AS31" s="877"/>
      <c r="AT31" s="877"/>
      <c r="AU31" s="877">
        <v>2283</v>
      </c>
      <c r="AV31" s="877"/>
      <c r="AW31" s="877"/>
      <c r="AX31" s="877"/>
      <c r="AY31" s="877"/>
      <c r="AZ31" s="878" t="s">
        <v>599</v>
      </c>
      <c r="BA31" s="878"/>
      <c r="BB31" s="878"/>
      <c r="BC31" s="878"/>
      <c r="BD31" s="878"/>
      <c r="BE31" s="874" t="s">
        <v>402</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c r="A32" s="267">
        <v>5</v>
      </c>
      <c r="B32" s="801" t="s">
        <v>403</v>
      </c>
      <c r="C32" s="802"/>
      <c r="D32" s="802"/>
      <c r="E32" s="802"/>
      <c r="F32" s="802"/>
      <c r="G32" s="802"/>
      <c r="H32" s="802"/>
      <c r="I32" s="802"/>
      <c r="J32" s="802"/>
      <c r="K32" s="802"/>
      <c r="L32" s="802"/>
      <c r="M32" s="802"/>
      <c r="N32" s="802"/>
      <c r="O32" s="802"/>
      <c r="P32" s="803"/>
      <c r="Q32" s="804">
        <v>1521</v>
      </c>
      <c r="R32" s="805"/>
      <c r="S32" s="805"/>
      <c r="T32" s="805"/>
      <c r="U32" s="805"/>
      <c r="V32" s="805">
        <v>1251</v>
      </c>
      <c r="W32" s="805"/>
      <c r="X32" s="805"/>
      <c r="Y32" s="805"/>
      <c r="Z32" s="805"/>
      <c r="AA32" s="805">
        <f t="shared" si="1"/>
        <v>270</v>
      </c>
      <c r="AB32" s="805"/>
      <c r="AC32" s="805"/>
      <c r="AD32" s="805"/>
      <c r="AE32" s="806"/>
      <c r="AF32" s="807">
        <v>1703</v>
      </c>
      <c r="AG32" s="808"/>
      <c r="AH32" s="808"/>
      <c r="AI32" s="808"/>
      <c r="AJ32" s="809"/>
      <c r="AK32" s="876">
        <v>26</v>
      </c>
      <c r="AL32" s="877"/>
      <c r="AM32" s="877"/>
      <c r="AN32" s="877"/>
      <c r="AO32" s="877"/>
      <c r="AP32" s="877">
        <v>2631</v>
      </c>
      <c r="AQ32" s="877"/>
      <c r="AR32" s="877"/>
      <c r="AS32" s="877"/>
      <c r="AT32" s="877"/>
      <c r="AU32" s="877">
        <v>47</v>
      </c>
      <c r="AV32" s="877"/>
      <c r="AW32" s="877"/>
      <c r="AX32" s="877"/>
      <c r="AY32" s="877"/>
      <c r="AZ32" s="878" t="s">
        <v>599</v>
      </c>
      <c r="BA32" s="878"/>
      <c r="BB32" s="878"/>
      <c r="BC32" s="878"/>
      <c r="BD32" s="878"/>
      <c r="BE32" s="874" t="s">
        <v>404</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c r="A33" s="267">
        <v>6</v>
      </c>
      <c r="B33" s="801" t="s">
        <v>405</v>
      </c>
      <c r="C33" s="802"/>
      <c r="D33" s="802"/>
      <c r="E33" s="802"/>
      <c r="F33" s="802"/>
      <c r="G33" s="802"/>
      <c r="H33" s="802"/>
      <c r="I33" s="802"/>
      <c r="J33" s="802"/>
      <c r="K33" s="802"/>
      <c r="L33" s="802"/>
      <c r="M33" s="802"/>
      <c r="N33" s="802"/>
      <c r="O33" s="802"/>
      <c r="P33" s="803"/>
      <c r="Q33" s="804">
        <v>1496</v>
      </c>
      <c r="R33" s="805"/>
      <c r="S33" s="805"/>
      <c r="T33" s="805"/>
      <c r="U33" s="805"/>
      <c r="V33" s="805">
        <v>1454</v>
      </c>
      <c r="W33" s="805"/>
      <c r="X33" s="805"/>
      <c r="Y33" s="805"/>
      <c r="Z33" s="805"/>
      <c r="AA33" s="805">
        <v>43</v>
      </c>
      <c r="AB33" s="805"/>
      <c r="AC33" s="805"/>
      <c r="AD33" s="805"/>
      <c r="AE33" s="806"/>
      <c r="AF33" s="807">
        <v>807</v>
      </c>
      <c r="AG33" s="808"/>
      <c r="AH33" s="808"/>
      <c r="AI33" s="808"/>
      <c r="AJ33" s="809"/>
      <c r="AK33" s="876">
        <v>413</v>
      </c>
      <c r="AL33" s="877"/>
      <c r="AM33" s="877"/>
      <c r="AN33" s="877"/>
      <c r="AO33" s="877"/>
      <c r="AP33" s="877">
        <v>12031</v>
      </c>
      <c r="AQ33" s="877"/>
      <c r="AR33" s="877"/>
      <c r="AS33" s="877"/>
      <c r="AT33" s="877"/>
      <c r="AU33" s="877">
        <v>2936</v>
      </c>
      <c r="AV33" s="877"/>
      <c r="AW33" s="877"/>
      <c r="AX33" s="877"/>
      <c r="AY33" s="877"/>
      <c r="AZ33" s="878" t="s">
        <v>599</v>
      </c>
      <c r="BA33" s="878"/>
      <c r="BB33" s="878"/>
      <c r="BC33" s="878"/>
      <c r="BD33" s="878"/>
      <c r="BE33" s="874" t="s">
        <v>406</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c r="A34" s="267">
        <v>7</v>
      </c>
      <c r="B34" s="801" t="s">
        <v>407</v>
      </c>
      <c r="C34" s="802"/>
      <c r="D34" s="802"/>
      <c r="E34" s="802"/>
      <c r="F34" s="802"/>
      <c r="G34" s="802"/>
      <c r="H34" s="802"/>
      <c r="I34" s="802"/>
      <c r="J34" s="802"/>
      <c r="K34" s="802"/>
      <c r="L34" s="802"/>
      <c r="M34" s="802"/>
      <c r="N34" s="802"/>
      <c r="O34" s="802"/>
      <c r="P34" s="803"/>
      <c r="Q34" s="804">
        <v>331</v>
      </c>
      <c r="R34" s="805"/>
      <c r="S34" s="805"/>
      <c r="T34" s="805"/>
      <c r="U34" s="805"/>
      <c r="V34" s="805">
        <v>330</v>
      </c>
      <c r="W34" s="805"/>
      <c r="X34" s="805"/>
      <c r="Y34" s="805"/>
      <c r="Z34" s="805"/>
      <c r="AA34" s="805">
        <f t="shared" si="1"/>
        <v>1</v>
      </c>
      <c r="AB34" s="805"/>
      <c r="AC34" s="805"/>
      <c r="AD34" s="805"/>
      <c r="AE34" s="806"/>
      <c r="AF34" s="807" t="s">
        <v>408</v>
      </c>
      <c r="AG34" s="808"/>
      <c r="AH34" s="808"/>
      <c r="AI34" s="808"/>
      <c r="AJ34" s="809"/>
      <c r="AK34" s="876">
        <v>26</v>
      </c>
      <c r="AL34" s="877"/>
      <c r="AM34" s="877"/>
      <c r="AN34" s="877"/>
      <c r="AO34" s="877"/>
      <c r="AP34" s="877">
        <v>1909</v>
      </c>
      <c r="AQ34" s="877"/>
      <c r="AR34" s="877"/>
      <c r="AS34" s="877"/>
      <c r="AT34" s="877"/>
      <c r="AU34" s="877">
        <v>0</v>
      </c>
      <c r="AV34" s="877"/>
      <c r="AW34" s="877"/>
      <c r="AX34" s="877"/>
      <c r="AY34" s="877"/>
      <c r="AZ34" s="878" t="s">
        <v>599</v>
      </c>
      <c r="BA34" s="878"/>
      <c r="BB34" s="878"/>
      <c r="BC34" s="878"/>
      <c r="BD34" s="878"/>
      <c r="BE34" s="874" t="s">
        <v>409</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410</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c r="A63" s="265" t="s">
        <v>386</v>
      </c>
      <c r="B63" s="836" t="s">
        <v>411</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3366</v>
      </c>
      <c r="AG63" s="888"/>
      <c r="AH63" s="888"/>
      <c r="AI63" s="888"/>
      <c r="AJ63" s="889"/>
      <c r="AK63" s="890"/>
      <c r="AL63" s="885"/>
      <c r="AM63" s="885"/>
      <c r="AN63" s="885"/>
      <c r="AO63" s="885"/>
      <c r="AP63" s="888">
        <f>SUM(AP28:AT34)</f>
        <v>18854</v>
      </c>
      <c r="AQ63" s="888"/>
      <c r="AR63" s="888"/>
      <c r="AS63" s="888"/>
      <c r="AT63" s="888"/>
      <c r="AU63" s="888">
        <f>SUM(AU28:AY34)</f>
        <v>5266</v>
      </c>
      <c r="AV63" s="888"/>
      <c r="AW63" s="888"/>
      <c r="AX63" s="888"/>
      <c r="AY63" s="888"/>
      <c r="AZ63" s="892"/>
      <c r="BA63" s="892"/>
      <c r="BB63" s="892"/>
      <c r="BC63" s="892"/>
      <c r="BD63" s="892"/>
      <c r="BE63" s="893"/>
      <c r="BF63" s="893"/>
      <c r="BG63" s="893"/>
      <c r="BH63" s="893"/>
      <c r="BI63" s="894"/>
      <c r="BJ63" s="895" t="s">
        <v>412</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c r="A66" s="786" t="s">
        <v>414</v>
      </c>
      <c r="B66" s="787"/>
      <c r="C66" s="787"/>
      <c r="D66" s="787"/>
      <c r="E66" s="787"/>
      <c r="F66" s="787"/>
      <c r="G66" s="787"/>
      <c r="H66" s="787"/>
      <c r="I66" s="787"/>
      <c r="J66" s="787"/>
      <c r="K66" s="787"/>
      <c r="L66" s="787"/>
      <c r="M66" s="787"/>
      <c r="N66" s="787"/>
      <c r="O66" s="787"/>
      <c r="P66" s="788"/>
      <c r="Q66" s="763" t="s">
        <v>415</v>
      </c>
      <c r="R66" s="764"/>
      <c r="S66" s="764"/>
      <c r="T66" s="764"/>
      <c r="U66" s="765"/>
      <c r="V66" s="763" t="s">
        <v>416</v>
      </c>
      <c r="W66" s="764"/>
      <c r="X66" s="764"/>
      <c r="Y66" s="764"/>
      <c r="Z66" s="765"/>
      <c r="AA66" s="763" t="s">
        <v>417</v>
      </c>
      <c r="AB66" s="764"/>
      <c r="AC66" s="764"/>
      <c r="AD66" s="764"/>
      <c r="AE66" s="765"/>
      <c r="AF66" s="898" t="s">
        <v>418</v>
      </c>
      <c r="AG66" s="859"/>
      <c r="AH66" s="859"/>
      <c r="AI66" s="859"/>
      <c r="AJ66" s="899"/>
      <c r="AK66" s="763" t="s">
        <v>419</v>
      </c>
      <c r="AL66" s="787"/>
      <c r="AM66" s="787"/>
      <c r="AN66" s="787"/>
      <c r="AO66" s="788"/>
      <c r="AP66" s="763" t="s">
        <v>420</v>
      </c>
      <c r="AQ66" s="764"/>
      <c r="AR66" s="764"/>
      <c r="AS66" s="764"/>
      <c r="AT66" s="765"/>
      <c r="AU66" s="763" t="s">
        <v>421</v>
      </c>
      <c r="AV66" s="764"/>
      <c r="AW66" s="764"/>
      <c r="AX66" s="764"/>
      <c r="AY66" s="765"/>
      <c r="AZ66" s="763" t="s">
        <v>372</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c r="A68" s="259">
        <v>1</v>
      </c>
      <c r="B68" s="915" t="s">
        <v>591</v>
      </c>
      <c r="C68" s="916"/>
      <c r="D68" s="916"/>
      <c r="E68" s="916"/>
      <c r="F68" s="916"/>
      <c r="G68" s="916"/>
      <c r="H68" s="916"/>
      <c r="I68" s="916"/>
      <c r="J68" s="916"/>
      <c r="K68" s="916"/>
      <c r="L68" s="916"/>
      <c r="M68" s="916"/>
      <c r="N68" s="916"/>
      <c r="O68" s="916"/>
      <c r="P68" s="917"/>
      <c r="Q68" s="918">
        <v>2395</v>
      </c>
      <c r="R68" s="912"/>
      <c r="S68" s="912"/>
      <c r="T68" s="912"/>
      <c r="U68" s="912"/>
      <c r="V68" s="912">
        <v>2308</v>
      </c>
      <c r="W68" s="912"/>
      <c r="X68" s="912"/>
      <c r="Y68" s="912"/>
      <c r="Z68" s="912"/>
      <c r="AA68" s="912">
        <f>Q68-V68</f>
        <v>87</v>
      </c>
      <c r="AB68" s="912"/>
      <c r="AC68" s="912"/>
      <c r="AD68" s="912"/>
      <c r="AE68" s="912"/>
      <c r="AF68" s="912">
        <f>AA68</f>
        <v>87</v>
      </c>
      <c r="AG68" s="912"/>
      <c r="AH68" s="912"/>
      <c r="AI68" s="912"/>
      <c r="AJ68" s="912"/>
      <c r="AK68" s="912">
        <v>64</v>
      </c>
      <c r="AL68" s="912"/>
      <c r="AM68" s="912"/>
      <c r="AN68" s="912"/>
      <c r="AO68" s="912"/>
      <c r="AP68" s="912">
        <v>1738</v>
      </c>
      <c r="AQ68" s="912"/>
      <c r="AR68" s="912"/>
      <c r="AS68" s="912"/>
      <c r="AT68" s="912"/>
      <c r="AU68" s="912">
        <v>349</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c r="A69" s="262">
        <v>2</v>
      </c>
      <c r="B69" s="919" t="s">
        <v>592</v>
      </c>
      <c r="C69" s="920"/>
      <c r="D69" s="920"/>
      <c r="E69" s="920"/>
      <c r="F69" s="920"/>
      <c r="G69" s="920"/>
      <c r="H69" s="920"/>
      <c r="I69" s="920"/>
      <c r="J69" s="920"/>
      <c r="K69" s="920"/>
      <c r="L69" s="920"/>
      <c r="M69" s="920"/>
      <c r="N69" s="920"/>
      <c r="O69" s="920"/>
      <c r="P69" s="921"/>
      <c r="Q69" s="922">
        <v>1094</v>
      </c>
      <c r="R69" s="877"/>
      <c r="S69" s="877"/>
      <c r="T69" s="877"/>
      <c r="U69" s="877"/>
      <c r="V69" s="877">
        <v>1090</v>
      </c>
      <c r="W69" s="877"/>
      <c r="X69" s="877"/>
      <c r="Y69" s="877"/>
      <c r="Z69" s="877"/>
      <c r="AA69" s="877">
        <f>Q69-V69</f>
        <v>4</v>
      </c>
      <c r="AB69" s="877"/>
      <c r="AC69" s="877"/>
      <c r="AD69" s="877"/>
      <c r="AE69" s="877"/>
      <c r="AF69" s="923">
        <f>AA69</f>
        <v>4</v>
      </c>
      <c r="AG69" s="924"/>
      <c r="AH69" s="924"/>
      <c r="AI69" s="924"/>
      <c r="AJ69" s="876"/>
      <c r="AK69" s="877" t="s">
        <v>600</v>
      </c>
      <c r="AL69" s="877"/>
      <c r="AM69" s="877"/>
      <c r="AN69" s="877"/>
      <c r="AO69" s="877"/>
      <c r="AP69" s="877" t="s">
        <v>600</v>
      </c>
      <c r="AQ69" s="877"/>
      <c r="AR69" s="877"/>
      <c r="AS69" s="877"/>
      <c r="AT69" s="877"/>
      <c r="AU69" s="877" t="s">
        <v>600</v>
      </c>
      <c r="AV69" s="877"/>
      <c r="AW69" s="877"/>
      <c r="AX69" s="877"/>
      <c r="AY69" s="877"/>
      <c r="AZ69" s="925"/>
      <c r="BA69" s="925"/>
      <c r="BB69" s="925"/>
      <c r="BC69" s="925"/>
      <c r="BD69" s="926"/>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c r="A70" s="262">
        <v>3</v>
      </c>
      <c r="B70" s="919" t="s">
        <v>593</v>
      </c>
      <c r="C70" s="920"/>
      <c r="D70" s="920"/>
      <c r="E70" s="920"/>
      <c r="F70" s="920"/>
      <c r="G70" s="920"/>
      <c r="H70" s="920"/>
      <c r="I70" s="920"/>
      <c r="J70" s="920"/>
      <c r="K70" s="920"/>
      <c r="L70" s="920"/>
      <c r="M70" s="920"/>
      <c r="N70" s="920"/>
      <c r="O70" s="920"/>
      <c r="P70" s="921"/>
      <c r="Q70" s="922">
        <v>89</v>
      </c>
      <c r="R70" s="877"/>
      <c r="S70" s="877"/>
      <c r="T70" s="877"/>
      <c r="U70" s="877"/>
      <c r="V70" s="877">
        <v>73</v>
      </c>
      <c r="W70" s="877"/>
      <c r="X70" s="877"/>
      <c r="Y70" s="877"/>
      <c r="Z70" s="877"/>
      <c r="AA70" s="877">
        <v>15</v>
      </c>
      <c r="AB70" s="877"/>
      <c r="AC70" s="877"/>
      <c r="AD70" s="877"/>
      <c r="AE70" s="877"/>
      <c r="AF70" s="923">
        <f t="shared" ref="AF70:AF72" si="2">AA70</f>
        <v>15</v>
      </c>
      <c r="AG70" s="924"/>
      <c r="AH70" s="924"/>
      <c r="AI70" s="924"/>
      <c r="AJ70" s="876"/>
      <c r="AK70" s="877">
        <v>5</v>
      </c>
      <c r="AL70" s="877"/>
      <c r="AM70" s="877"/>
      <c r="AN70" s="877"/>
      <c r="AO70" s="877"/>
      <c r="AP70" s="877" t="s">
        <v>600</v>
      </c>
      <c r="AQ70" s="877"/>
      <c r="AR70" s="877"/>
      <c r="AS70" s="877"/>
      <c r="AT70" s="877"/>
      <c r="AU70" s="877" t="s">
        <v>600</v>
      </c>
      <c r="AV70" s="877"/>
      <c r="AW70" s="877"/>
      <c r="AX70" s="877"/>
      <c r="AY70" s="877"/>
      <c r="AZ70" s="925"/>
      <c r="BA70" s="925"/>
      <c r="BB70" s="925"/>
      <c r="BC70" s="925"/>
      <c r="BD70" s="926"/>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c r="A71" s="262">
        <v>4</v>
      </c>
      <c r="B71" s="919" t="s">
        <v>594</v>
      </c>
      <c r="C71" s="920"/>
      <c r="D71" s="920"/>
      <c r="E71" s="920"/>
      <c r="F71" s="920"/>
      <c r="G71" s="920"/>
      <c r="H71" s="920"/>
      <c r="I71" s="920"/>
      <c r="J71" s="920"/>
      <c r="K71" s="920"/>
      <c r="L71" s="920"/>
      <c r="M71" s="920"/>
      <c r="N71" s="920"/>
      <c r="O71" s="920"/>
      <c r="P71" s="921"/>
      <c r="Q71" s="922">
        <v>591</v>
      </c>
      <c r="R71" s="877"/>
      <c r="S71" s="877"/>
      <c r="T71" s="877"/>
      <c r="U71" s="877"/>
      <c r="V71" s="877">
        <v>542</v>
      </c>
      <c r="W71" s="877"/>
      <c r="X71" s="877"/>
      <c r="Y71" s="877"/>
      <c r="Z71" s="877"/>
      <c r="AA71" s="877">
        <f t="shared" ref="AA71:AA72" si="3">Q71-V71</f>
        <v>49</v>
      </c>
      <c r="AB71" s="877"/>
      <c r="AC71" s="877"/>
      <c r="AD71" s="877"/>
      <c r="AE71" s="877"/>
      <c r="AF71" s="923">
        <f t="shared" si="2"/>
        <v>49</v>
      </c>
      <c r="AG71" s="924"/>
      <c r="AH71" s="924"/>
      <c r="AI71" s="924"/>
      <c r="AJ71" s="876"/>
      <c r="AK71" s="877" t="s">
        <v>601</v>
      </c>
      <c r="AL71" s="877"/>
      <c r="AM71" s="877"/>
      <c r="AN71" s="877"/>
      <c r="AO71" s="877"/>
      <c r="AP71" s="877" t="s">
        <v>600</v>
      </c>
      <c r="AQ71" s="877"/>
      <c r="AR71" s="877"/>
      <c r="AS71" s="877"/>
      <c r="AT71" s="877"/>
      <c r="AU71" s="877" t="s">
        <v>600</v>
      </c>
      <c r="AV71" s="877"/>
      <c r="AW71" s="877"/>
      <c r="AX71" s="877"/>
      <c r="AY71" s="877"/>
      <c r="AZ71" s="925"/>
      <c r="BA71" s="925"/>
      <c r="BB71" s="925"/>
      <c r="BC71" s="925"/>
      <c r="BD71" s="926"/>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c r="A72" s="262">
        <v>5</v>
      </c>
      <c r="B72" s="919" t="s">
        <v>595</v>
      </c>
      <c r="C72" s="920"/>
      <c r="D72" s="920"/>
      <c r="E72" s="920"/>
      <c r="F72" s="920"/>
      <c r="G72" s="920"/>
      <c r="H72" s="920"/>
      <c r="I72" s="920"/>
      <c r="J72" s="920"/>
      <c r="K72" s="920"/>
      <c r="L72" s="920"/>
      <c r="M72" s="920"/>
      <c r="N72" s="920"/>
      <c r="O72" s="920"/>
      <c r="P72" s="921"/>
      <c r="Q72" s="922">
        <v>159720</v>
      </c>
      <c r="R72" s="877"/>
      <c r="S72" s="877"/>
      <c r="T72" s="877"/>
      <c r="U72" s="877"/>
      <c r="V72" s="877">
        <v>156204</v>
      </c>
      <c r="W72" s="877"/>
      <c r="X72" s="877"/>
      <c r="Y72" s="877"/>
      <c r="Z72" s="877"/>
      <c r="AA72" s="877">
        <f t="shared" si="3"/>
        <v>3516</v>
      </c>
      <c r="AB72" s="877"/>
      <c r="AC72" s="877"/>
      <c r="AD72" s="877"/>
      <c r="AE72" s="877"/>
      <c r="AF72" s="923">
        <f t="shared" si="2"/>
        <v>3516</v>
      </c>
      <c r="AG72" s="924"/>
      <c r="AH72" s="924"/>
      <c r="AI72" s="924"/>
      <c r="AJ72" s="876"/>
      <c r="AK72" s="877">
        <v>2022</v>
      </c>
      <c r="AL72" s="877"/>
      <c r="AM72" s="877"/>
      <c r="AN72" s="877"/>
      <c r="AO72" s="877"/>
      <c r="AP72" s="877" t="s">
        <v>600</v>
      </c>
      <c r="AQ72" s="877"/>
      <c r="AR72" s="877"/>
      <c r="AS72" s="877"/>
      <c r="AT72" s="877"/>
      <c r="AU72" s="877" t="s">
        <v>600</v>
      </c>
      <c r="AV72" s="877"/>
      <c r="AW72" s="877"/>
      <c r="AX72" s="877"/>
      <c r="AY72" s="877"/>
      <c r="AZ72" s="925"/>
      <c r="BA72" s="925"/>
      <c r="BB72" s="925"/>
      <c r="BC72" s="925"/>
      <c r="BD72" s="926"/>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c r="A73" s="262">
        <v>6</v>
      </c>
      <c r="B73" s="919"/>
      <c r="C73" s="920"/>
      <c r="D73" s="920"/>
      <c r="E73" s="920"/>
      <c r="F73" s="920"/>
      <c r="G73" s="920"/>
      <c r="H73" s="920"/>
      <c r="I73" s="920"/>
      <c r="J73" s="920"/>
      <c r="K73" s="920"/>
      <c r="L73" s="920"/>
      <c r="M73" s="920"/>
      <c r="N73" s="920"/>
      <c r="O73" s="920"/>
      <c r="P73" s="921"/>
      <c r="Q73" s="922"/>
      <c r="R73" s="877"/>
      <c r="S73" s="877"/>
      <c r="T73" s="877"/>
      <c r="U73" s="877"/>
      <c r="V73" s="877"/>
      <c r="W73" s="877"/>
      <c r="X73" s="877"/>
      <c r="Y73" s="877"/>
      <c r="Z73" s="877"/>
      <c r="AA73" s="877"/>
      <c r="AB73" s="877"/>
      <c r="AC73" s="877"/>
      <c r="AD73" s="877"/>
      <c r="AE73" s="877"/>
      <c r="AF73" s="877"/>
      <c r="AG73" s="877"/>
      <c r="AH73" s="877"/>
      <c r="AI73" s="877"/>
      <c r="AJ73" s="877"/>
      <c r="AK73" s="877"/>
      <c r="AL73" s="877"/>
      <c r="AM73" s="877"/>
      <c r="AN73" s="877"/>
      <c r="AO73" s="877"/>
      <c r="AP73" s="877"/>
      <c r="AQ73" s="877"/>
      <c r="AR73" s="877"/>
      <c r="AS73" s="877"/>
      <c r="AT73" s="877"/>
      <c r="AU73" s="877"/>
      <c r="AV73" s="877"/>
      <c r="AW73" s="877"/>
      <c r="AX73" s="877"/>
      <c r="AY73" s="877"/>
      <c r="AZ73" s="925"/>
      <c r="BA73" s="925"/>
      <c r="BB73" s="925"/>
      <c r="BC73" s="925"/>
      <c r="BD73" s="926"/>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5"/>
      <c r="BA74" s="925"/>
      <c r="BB74" s="925"/>
      <c r="BC74" s="925"/>
      <c r="BD74" s="926"/>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c r="A75" s="262">
        <v>8</v>
      </c>
      <c r="B75" s="919"/>
      <c r="C75" s="920"/>
      <c r="D75" s="920"/>
      <c r="E75" s="920"/>
      <c r="F75" s="920"/>
      <c r="G75" s="920"/>
      <c r="H75" s="920"/>
      <c r="I75" s="920"/>
      <c r="J75" s="920"/>
      <c r="K75" s="920"/>
      <c r="L75" s="920"/>
      <c r="M75" s="920"/>
      <c r="N75" s="920"/>
      <c r="O75" s="920"/>
      <c r="P75" s="921"/>
      <c r="Q75" s="927"/>
      <c r="R75" s="924"/>
      <c r="S75" s="924"/>
      <c r="T75" s="924"/>
      <c r="U75" s="876"/>
      <c r="V75" s="923"/>
      <c r="W75" s="924"/>
      <c r="X75" s="924"/>
      <c r="Y75" s="924"/>
      <c r="Z75" s="876"/>
      <c r="AA75" s="923"/>
      <c r="AB75" s="924"/>
      <c r="AC75" s="924"/>
      <c r="AD75" s="924"/>
      <c r="AE75" s="876"/>
      <c r="AF75" s="923"/>
      <c r="AG75" s="924"/>
      <c r="AH75" s="924"/>
      <c r="AI75" s="924"/>
      <c r="AJ75" s="876"/>
      <c r="AK75" s="923"/>
      <c r="AL75" s="924"/>
      <c r="AM75" s="924"/>
      <c r="AN75" s="924"/>
      <c r="AO75" s="876"/>
      <c r="AP75" s="923"/>
      <c r="AQ75" s="924"/>
      <c r="AR75" s="924"/>
      <c r="AS75" s="924"/>
      <c r="AT75" s="876"/>
      <c r="AU75" s="923"/>
      <c r="AV75" s="924"/>
      <c r="AW75" s="924"/>
      <c r="AX75" s="924"/>
      <c r="AY75" s="876"/>
      <c r="AZ75" s="925"/>
      <c r="BA75" s="925"/>
      <c r="BB75" s="925"/>
      <c r="BC75" s="925"/>
      <c r="BD75" s="926"/>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c r="A76" s="262">
        <v>9</v>
      </c>
      <c r="B76" s="919"/>
      <c r="C76" s="920"/>
      <c r="D76" s="920"/>
      <c r="E76" s="920"/>
      <c r="F76" s="920"/>
      <c r="G76" s="920"/>
      <c r="H76" s="920"/>
      <c r="I76" s="920"/>
      <c r="J76" s="920"/>
      <c r="K76" s="920"/>
      <c r="L76" s="920"/>
      <c r="M76" s="920"/>
      <c r="N76" s="920"/>
      <c r="O76" s="920"/>
      <c r="P76" s="921"/>
      <c r="Q76" s="927"/>
      <c r="R76" s="924"/>
      <c r="S76" s="924"/>
      <c r="T76" s="924"/>
      <c r="U76" s="876"/>
      <c r="V76" s="923"/>
      <c r="W76" s="924"/>
      <c r="X76" s="924"/>
      <c r="Y76" s="924"/>
      <c r="Z76" s="876"/>
      <c r="AA76" s="923"/>
      <c r="AB76" s="924"/>
      <c r="AC76" s="924"/>
      <c r="AD76" s="924"/>
      <c r="AE76" s="876"/>
      <c r="AF76" s="923"/>
      <c r="AG76" s="924"/>
      <c r="AH76" s="924"/>
      <c r="AI76" s="924"/>
      <c r="AJ76" s="876"/>
      <c r="AK76" s="923"/>
      <c r="AL76" s="924"/>
      <c r="AM76" s="924"/>
      <c r="AN76" s="924"/>
      <c r="AO76" s="876"/>
      <c r="AP76" s="923"/>
      <c r="AQ76" s="924"/>
      <c r="AR76" s="924"/>
      <c r="AS76" s="924"/>
      <c r="AT76" s="876"/>
      <c r="AU76" s="923"/>
      <c r="AV76" s="924"/>
      <c r="AW76" s="924"/>
      <c r="AX76" s="924"/>
      <c r="AY76" s="876"/>
      <c r="AZ76" s="925"/>
      <c r="BA76" s="925"/>
      <c r="BB76" s="925"/>
      <c r="BC76" s="925"/>
      <c r="BD76" s="926"/>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c r="A77" s="262">
        <v>10</v>
      </c>
      <c r="B77" s="919"/>
      <c r="C77" s="920"/>
      <c r="D77" s="920"/>
      <c r="E77" s="920"/>
      <c r="F77" s="920"/>
      <c r="G77" s="920"/>
      <c r="H77" s="920"/>
      <c r="I77" s="920"/>
      <c r="J77" s="920"/>
      <c r="K77" s="920"/>
      <c r="L77" s="920"/>
      <c r="M77" s="920"/>
      <c r="N77" s="920"/>
      <c r="O77" s="920"/>
      <c r="P77" s="921"/>
      <c r="Q77" s="927"/>
      <c r="R77" s="924"/>
      <c r="S77" s="924"/>
      <c r="T77" s="924"/>
      <c r="U77" s="876"/>
      <c r="V77" s="923"/>
      <c r="W77" s="924"/>
      <c r="X77" s="924"/>
      <c r="Y77" s="924"/>
      <c r="Z77" s="876"/>
      <c r="AA77" s="923"/>
      <c r="AB77" s="924"/>
      <c r="AC77" s="924"/>
      <c r="AD77" s="924"/>
      <c r="AE77" s="876"/>
      <c r="AF77" s="923"/>
      <c r="AG77" s="924"/>
      <c r="AH77" s="924"/>
      <c r="AI77" s="924"/>
      <c r="AJ77" s="876"/>
      <c r="AK77" s="923"/>
      <c r="AL77" s="924"/>
      <c r="AM77" s="924"/>
      <c r="AN77" s="924"/>
      <c r="AO77" s="876"/>
      <c r="AP77" s="923"/>
      <c r="AQ77" s="924"/>
      <c r="AR77" s="924"/>
      <c r="AS77" s="924"/>
      <c r="AT77" s="876"/>
      <c r="AU77" s="923"/>
      <c r="AV77" s="924"/>
      <c r="AW77" s="924"/>
      <c r="AX77" s="924"/>
      <c r="AY77" s="876"/>
      <c r="AZ77" s="925"/>
      <c r="BA77" s="925"/>
      <c r="BB77" s="925"/>
      <c r="BC77" s="925"/>
      <c r="BD77" s="926"/>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5"/>
      <c r="BA78" s="925"/>
      <c r="BB78" s="925"/>
      <c r="BC78" s="925"/>
      <c r="BD78" s="926"/>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5"/>
      <c r="BA79" s="925"/>
      <c r="BB79" s="925"/>
      <c r="BC79" s="925"/>
      <c r="BD79" s="926"/>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5"/>
      <c r="BA80" s="925"/>
      <c r="BB80" s="925"/>
      <c r="BC80" s="925"/>
      <c r="BD80" s="926"/>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5"/>
      <c r="BA81" s="925"/>
      <c r="BB81" s="925"/>
      <c r="BC81" s="925"/>
      <c r="BD81" s="926"/>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5"/>
      <c r="BA82" s="925"/>
      <c r="BB82" s="925"/>
      <c r="BC82" s="925"/>
      <c r="BD82" s="926"/>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5"/>
      <c r="BA83" s="925"/>
      <c r="BB83" s="925"/>
      <c r="BC83" s="925"/>
      <c r="BD83" s="926"/>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5"/>
      <c r="BA84" s="925"/>
      <c r="BB84" s="925"/>
      <c r="BC84" s="925"/>
      <c r="BD84" s="926"/>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5"/>
      <c r="BA85" s="925"/>
      <c r="BB85" s="925"/>
      <c r="BC85" s="925"/>
      <c r="BD85" s="926"/>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5"/>
      <c r="BA86" s="925"/>
      <c r="BB86" s="925"/>
      <c r="BC86" s="925"/>
      <c r="BD86" s="926"/>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c r="A88" s="265" t="s">
        <v>386</v>
      </c>
      <c r="B88" s="836" t="s">
        <v>422</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f>SUM(AF68:AJ87)</f>
        <v>3671</v>
      </c>
      <c r="AG88" s="888"/>
      <c r="AH88" s="888"/>
      <c r="AI88" s="888"/>
      <c r="AJ88" s="888"/>
      <c r="AK88" s="885"/>
      <c r="AL88" s="885"/>
      <c r="AM88" s="885"/>
      <c r="AN88" s="885"/>
      <c r="AO88" s="885"/>
      <c r="AP88" s="888">
        <f t="shared" ref="AP88" si="4">SUM(AP68:AT87)</f>
        <v>1738</v>
      </c>
      <c r="AQ88" s="888"/>
      <c r="AR88" s="888"/>
      <c r="AS88" s="888"/>
      <c r="AT88" s="888"/>
      <c r="AU88" s="888">
        <f t="shared" ref="AU88" si="5">SUM(AU68:AY87)</f>
        <v>349</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386</v>
      </c>
      <c r="BR102" s="836" t="s">
        <v>423</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f>SUM(CR7:CV88)</f>
        <v>105</v>
      </c>
      <c r="CS102" s="896"/>
      <c r="CT102" s="896"/>
      <c r="CU102" s="896"/>
      <c r="CV102" s="939"/>
      <c r="CW102" s="938">
        <f t="shared" ref="CW102" si="6">SUM(CW7:DA88)</f>
        <v>62</v>
      </c>
      <c r="CX102" s="896"/>
      <c r="CY102" s="896"/>
      <c r="CZ102" s="896"/>
      <c r="DA102" s="939"/>
      <c r="DB102" s="938" t="s">
        <v>602</v>
      </c>
      <c r="DC102" s="896"/>
      <c r="DD102" s="896"/>
      <c r="DE102" s="896"/>
      <c r="DF102" s="939"/>
      <c r="DG102" s="938" t="s">
        <v>602</v>
      </c>
      <c r="DH102" s="896"/>
      <c r="DI102" s="896"/>
      <c r="DJ102" s="896"/>
      <c r="DK102" s="939"/>
      <c r="DL102" s="938">
        <f t="shared" ref="DL102" si="7">SUM(DL7:DP88)</f>
        <v>68</v>
      </c>
      <c r="DM102" s="896"/>
      <c r="DN102" s="896"/>
      <c r="DO102" s="896"/>
      <c r="DP102" s="939"/>
      <c r="DQ102" s="938">
        <f t="shared" ref="DQ102" si="8">SUM(DQ7:DU88)</f>
        <v>20</v>
      </c>
      <c r="DR102" s="896"/>
      <c r="DS102" s="896"/>
      <c r="DT102" s="896"/>
      <c r="DU102" s="939"/>
      <c r="DV102" s="962"/>
      <c r="DW102" s="963"/>
      <c r="DX102" s="963"/>
      <c r="DY102" s="963"/>
      <c r="DZ102" s="964"/>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67" t="s">
        <v>428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c r="A109" s="960" t="s">
        <v>430</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431</v>
      </c>
      <c r="AB109" s="941"/>
      <c r="AC109" s="941"/>
      <c r="AD109" s="941"/>
      <c r="AE109" s="942"/>
      <c r="AF109" s="940" t="s">
        <v>302</v>
      </c>
      <c r="AG109" s="941"/>
      <c r="AH109" s="941"/>
      <c r="AI109" s="941"/>
      <c r="AJ109" s="942"/>
      <c r="AK109" s="940" t="s">
        <v>301</v>
      </c>
      <c r="AL109" s="941"/>
      <c r="AM109" s="941"/>
      <c r="AN109" s="941"/>
      <c r="AO109" s="942"/>
      <c r="AP109" s="940" t="s">
        <v>432</v>
      </c>
      <c r="AQ109" s="941"/>
      <c r="AR109" s="941"/>
      <c r="AS109" s="941"/>
      <c r="AT109" s="943"/>
      <c r="AU109" s="960" t="s">
        <v>430</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431</v>
      </c>
      <c r="BR109" s="941"/>
      <c r="BS109" s="941"/>
      <c r="BT109" s="941"/>
      <c r="BU109" s="942"/>
      <c r="BV109" s="940" t="s">
        <v>302</v>
      </c>
      <c r="BW109" s="941"/>
      <c r="BX109" s="941"/>
      <c r="BY109" s="941"/>
      <c r="BZ109" s="942"/>
      <c r="CA109" s="940" t="s">
        <v>301</v>
      </c>
      <c r="CB109" s="941"/>
      <c r="CC109" s="941"/>
      <c r="CD109" s="941"/>
      <c r="CE109" s="942"/>
      <c r="CF109" s="961" t="s">
        <v>432</v>
      </c>
      <c r="CG109" s="961"/>
      <c r="CH109" s="961"/>
      <c r="CI109" s="961"/>
      <c r="CJ109" s="961"/>
      <c r="CK109" s="940" t="s">
        <v>433</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431</v>
      </c>
      <c r="DH109" s="941"/>
      <c r="DI109" s="941"/>
      <c r="DJ109" s="941"/>
      <c r="DK109" s="942"/>
      <c r="DL109" s="940" t="s">
        <v>302</v>
      </c>
      <c r="DM109" s="941"/>
      <c r="DN109" s="941"/>
      <c r="DO109" s="941"/>
      <c r="DP109" s="942"/>
      <c r="DQ109" s="940" t="s">
        <v>301</v>
      </c>
      <c r="DR109" s="941"/>
      <c r="DS109" s="941"/>
      <c r="DT109" s="941"/>
      <c r="DU109" s="942"/>
      <c r="DV109" s="940" t="s">
        <v>432</v>
      </c>
      <c r="DW109" s="941"/>
      <c r="DX109" s="941"/>
      <c r="DY109" s="941"/>
      <c r="DZ109" s="943"/>
    </row>
    <row r="110" spans="1:131" s="247" customFormat="1" ht="26.25" customHeight="1">
      <c r="A110" s="944" t="s">
        <v>434</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2250144</v>
      </c>
      <c r="AB110" s="948"/>
      <c r="AC110" s="948"/>
      <c r="AD110" s="948"/>
      <c r="AE110" s="949"/>
      <c r="AF110" s="950">
        <v>2347379</v>
      </c>
      <c r="AG110" s="948"/>
      <c r="AH110" s="948"/>
      <c r="AI110" s="948"/>
      <c r="AJ110" s="949"/>
      <c r="AK110" s="950">
        <v>2216754</v>
      </c>
      <c r="AL110" s="948"/>
      <c r="AM110" s="948"/>
      <c r="AN110" s="948"/>
      <c r="AO110" s="949"/>
      <c r="AP110" s="951">
        <v>19.2</v>
      </c>
      <c r="AQ110" s="952"/>
      <c r="AR110" s="952"/>
      <c r="AS110" s="952"/>
      <c r="AT110" s="953"/>
      <c r="AU110" s="954" t="s">
        <v>73</v>
      </c>
      <c r="AV110" s="955"/>
      <c r="AW110" s="955"/>
      <c r="AX110" s="955"/>
      <c r="AY110" s="955"/>
      <c r="AZ110" s="996" t="s">
        <v>435</v>
      </c>
      <c r="BA110" s="945"/>
      <c r="BB110" s="945"/>
      <c r="BC110" s="945"/>
      <c r="BD110" s="945"/>
      <c r="BE110" s="945"/>
      <c r="BF110" s="945"/>
      <c r="BG110" s="945"/>
      <c r="BH110" s="945"/>
      <c r="BI110" s="945"/>
      <c r="BJ110" s="945"/>
      <c r="BK110" s="945"/>
      <c r="BL110" s="945"/>
      <c r="BM110" s="945"/>
      <c r="BN110" s="945"/>
      <c r="BO110" s="945"/>
      <c r="BP110" s="946"/>
      <c r="BQ110" s="982">
        <v>23517666</v>
      </c>
      <c r="BR110" s="983"/>
      <c r="BS110" s="983"/>
      <c r="BT110" s="983"/>
      <c r="BU110" s="983"/>
      <c r="BV110" s="983">
        <v>22621539</v>
      </c>
      <c r="BW110" s="983"/>
      <c r="BX110" s="983"/>
      <c r="BY110" s="983"/>
      <c r="BZ110" s="983"/>
      <c r="CA110" s="983">
        <v>22403386</v>
      </c>
      <c r="CB110" s="983"/>
      <c r="CC110" s="983"/>
      <c r="CD110" s="983"/>
      <c r="CE110" s="983"/>
      <c r="CF110" s="997">
        <v>193.6</v>
      </c>
      <c r="CG110" s="998"/>
      <c r="CH110" s="998"/>
      <c r="CI110" s="998"/>
      <c r="CJ110" s="998"/>
      <c r="CK110" s="999" t="s">
        <v>436</v>
      </c>
      <c r="CL110" s="1000"/>
      <c r="CM110" s="979" t="s">
        <v>437</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438</v>
      </c>
      <c r="DH110" s="983"/>
      <c r="DI110" s="983"/>
      <c r="DJ110" s="983"/>
      <c r="DK110" s="983"/>
      <c r="DL110" s="983" t="s">
        <v>439</v>
      </c>
      <c r="DM110" s="983"/>
      <c r="DN110" s="983"/>
      <c r="DO110" s="983"/>
      <c r="DP110" s="983"/>
      <c r="DQ110" s="983" t="s">
        <v>440</v>
      </c>
      <c r="DR110" s="983"/>
      <c r="DS110" s="983"/>
      <c r="DT110" s="983"/>
      <c r="DU110" s="983"/>
      <c r="DV110" s="984" t="s">
        <v>438</v>
      </c>
      <c r="DW110" s="984"/>
      <c r="DX110" s="984"/>
      <c r="DY110" s="984"/>
      <c r="DZ110" s="985"/>
    </row>
    <row r="111" spans="1:131" s="247" customFormat="1" ht="26.25" customHeight="1">
      <c r="A111" s="986" t="s">
        <v>441</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129</v>
      </c>
      <c r="AB111" s="990"/>
      <c r="AC111" s="990"/>
      <c r="AD111" s="990"/>
      <c r="AE111" s="991"/>
      <c r="AF111" s="992" t="s">
        <v>442</v>
      </c>
      <c r="AG111" s="990"/>
      <c r="AH111" s="990"/>
      <c r="AI111" s="990"/>
      <c r="AJ111" s="991"/>
      <c r="AK111" s="992" t="s">
        <v>129</v>
      </c>
      <c r="AL111" s="990"/>
      <c r="AM111" s="990"/>
      <c r="AN111" s="990"/>
      <c r="AO111" s="991"/>
      <c r="AP111" s="993" t="s">
        <v>443</v>
      </c>
      <c r="AQ111" s="994"/>
      <c r="AR111" s="994"/>
      <c r="AS111" s="994"/>
      <c r="AT111" s="995"/>
      <c r="AU111" s="956"/>
      <c r="AV111" s="957"/>
      <c r="AW111" s="957"/>
      <c r="AX111" s="957"/>
      <c r="AY111" s="957"/>
      <c r="AZ111" s="1005" t="s">
        <v>444</v>
      </c>
      <c r="BA111" s="1006"/>
      <c r="BB111" s="1006"/>
      <c r="BC111" s="1006"/>
      <c r="BD111" s="1006"/>
      <c r="BE111" s="1006"/>
      <c r="BF111" s="1006"/>
      <c r="BG111" s="1006"/>
      <c r="BH111" s="1006"/>
      <c r="BI111" s="1006"/>
      <c r="BJ111" s="1006"/>
      <c r="BK111" s="1006"/>
      <c r="BL111" s="1006"/>
      <c r="BM111" s="1006"/>
      <c r="BN111" s="1006"/>
      <c r="BO111" s="1006"/>
      <c r="BP111" s="1007"/>
      <c r="BQ111" s="975">
        <v>624750</v>
      </c>
      <c r="BR111" s="976"/>
      <c r="BS111" s="976"/>
      <c r="BT111" s="976"/>
      <c r="BU111" s="976"/>
      <c r="BV111" s="976">
        <v>594150</v>
      </c>
      <c r="BW111" s="976"/>
      <c r="BX111" s="976"/>
      <c r="BY111" s="976"/>
      <c r="BZ111" s="976"/>
      <c r="CA111" s="976">
        <v>563550</v>
      </c>
      <c r="CB111" s="976"/>
      <c r="CC111" s="976"/>
      <c r="CD111" s="976"/>
      <c r="CE111" s="976"/>
      <c r="CF111" s="970">
        <v>4.9000000000000004</v>
      </c>
      <c r="CG111" s="971"/>
      <c r="CH111" s="971"/>
      <c r="CI111" s="971"/>
      <c r="CJ111" s="971"/>
      <c r="CK111" s="1001"/>
      <c r="CL111" s="1002"/>
      <c r="CM111" s="972" t="s">
        <v>445</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129</v>
      </c>
      <c r="DH111" s="976"/>
      <c r="DI111" s="976"/>
      <c r="DJ111" s="976"/>
      <c r="DK111" s="976"/>
      <c r="DL111" s="976" t="s">
        <v>438</v>
      </c>
      <c r="DM111" s="976"/>
      <c r="DN111" s="976"/>
      <c r="DO111" s="976"/>
      <c r="DP111" s="976"/>
      <c r="DQ111" s="976" t="s">
        <v>439</v>
      </c>
      <c r="DR111" s="976"/>
      <c r="DS111" s="976"/>
      <c r="DT111" s="976"/>
      <c r="DU111" s="976"/>
      <c r="DV111" s="977" t="s">
        <v>129</v>
      </c>
      <c r="DW111" s="977"/>
      <c r="DX111" s="977"/>
      <c r="DY111" s="977"/>
      <c r="DZ111" s="978"/>
    </row>
    <row r="112" spans="1:131" s="247" customFormat="1" ht="26.25" customHeight="1">
      <c r="A112" s="1008" t="s">
        <v>446</v>
      </c>
      <c r="B112" s="1009"/>
      <c r="C112" s="1006" t="s">
        <v>447</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129</v>
      </c>
      <c r="AB112" s="1015"/>
      <c r="AC112" s="1015"/>
      <c r="AD112" s="1015"/>
      <c r="AE112" s="1016"/>
      <c r="AF112" s="1017" t="s">
        <v>440</v>
      </c>
      <c r="AG112" s="1015"/>
      <c r="AH112" s="1015"/>
      <c r="AI112" s="1015"/>
      <c r="AJ112" s="1016"/>
      <c r="AK112" s="1017" t="s">
        <v>129</v>
      </c>
      <c r="AL112" s="1015"/>
      <c r="AM112" s="1015"/>
      <c r="AN112" s="1015"/>
      <c r="AO112" s="1016"/>
      <c r="AP112" s="1018" t="s">
        <v>129</v>
      </c>
      <c r="AQ112" s="1019"/>
      <c r="AR112" s="1019"/>
      <c r="AS112" s="1019"/>
      <c r="AT112" s="1020"/>
      <c r="AU112" s="956"/>
      <c r="AV112" s="957"/>
      <c r="AW112" s="957"/>
      <c r="AX112" s="957"/>
      <c r="AY112" s="957"/>
      <c r="AZ112" s="1005" t="s">
        <v>448</v>
      </c>
      <c r="BA112" s="1006"/>
      <c r="BB112" s="1006"/>
      <c r="BC112" s="1006"/>
      <c r="BD112" s="1006"/>
      <c r="BE112" s="1006"/>
      <c r="BF112" s="1006"/>
      <c r="BG112" s="1006"/>
      <c r="BH112" s="1006"/>
      <c r="BI112" s="1006"/>
      <c r="BJ112" s="1006"/>
      <c r="BK112" s="1006"/>
      <c r="BL112" s="1006"/>
      <c r="BM112" s="1006"/>
      <c r="BN112" s="1006"/>
      <c r="BO112" s="1006"/>
      <c r="BP112" s="1007"/>
      <c r="BQ112" s="975">
        <v>7162203</v>
      </c>
      <c r="BR112" s="976"/>
      <c r="BS112" s="976"/>
      <c r="BT112" s="976"/>
      <c r="BU112" s="976"/>
      <c r="BV112" s="976">
        <v>6403862</v>
      </c>
      <c r="BW112" s="976"/>
      <c r="BX112" s="976"/>
      <c r="BY112" s="976"/>
      <c r="BZ112" s="976"/>
      <c r="CA112" s="976">
        <v>5265656</v>
      </c>
      <c r="CB112" s="976"/>
      <c r="CC112" s="976"/>
      <c r="CD112" s="976"/>
      <c r="CE112" s="976"/>
      <c r="CF112" s="970">
        <v>45.5</v>
      </c>
      <c r="CG112" s="971"/>
      <c r="CH112" s="971"/>
      <c r="CI112" s="971"/>
      <c r="CJ112" s="971"/>
      <c r="CK112" s="1001"/>
      <c r="CL112" s="1002"/>
      <c r="CM112" s="972" t="s">
        <v>449</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450</v>
      </c>
      <c r="DH112" s="976"/>
      <c r="DI112" s="976"/>
      <c r="DJ112" s="976"/>
      <c r="DK112" s="976"/>
      <c r="DL112" s="976" t="s">
        <v>438</v>
      </c>
      <c r="DM112" s="976"/>
      <c r="DN112" s="976"/>
      <c r="DO112" s="976"/>
      <c r="DP112" s="976"/>
      <c r="DQ112" s="976" t="s">
        <v>451</v>
      </c>
      <c r="DR112" s="976"/>
      <c r="DS112" s="976"/>
      <c r="DT112" s="976"/>
      <c r="DU112" s="976"/>
      <c r="DV112" s="977" t="s">
        <v>129</v>
      </c>
      <c r="DW112" s="977"/>
      <c r="DX112" s="977"/>
      <c r="DY112" s="977"/>
      <c r="DZ112" s="978"/>
    </row>
    <row r="113" spans="1:130" s="247" customFormat="1" ht="26.25" customHeight="1">
      <c r="A113" s="1010"/>
      <c r="B113" s="1011"/>
      <c r="C113" s="1006" t="s">
        <v>452</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609829</v>
      </c>
      <c r="AB113" s="990"/>
      <c r="AC113" s="990"/>
      <c r="AD113" s="990"/>
      <c r="AE113" s="991"/>
      <c r="AF113" s="992">
        <v>399644</v>
      </c>
      <c r="AG113" s="990"/>
      <c r="AH113" s="990"/>
      <c r="AI113" s="990"/>
      <c r="AJ113" s="991"/>
      <c r="AK113" s="992">
        <v>357709</v>
      </c>
      <c r="AL113" s="990"/>
      <c r="AM113" s="990"/>
      <c r="AN113" s="990"/>
      <c r="AO113" s="991"/>
      <c r="AP113" s="993">
        <v>3.1</v>
      </c>
      <c r="AQ113" s="994"/>
      <c r="AR113" s="994"/>
      <c r="AS113" s="994"/>
      <c r="AT113" s="995"/>
      <c r="AU113" s="956"/>
      <c r="AV113" s="957"/>
      <c r="AW113" s="957"/>
      <c r="AX113" s="957"/>
      <c r="AY113" s="957"/>
      <c r="AZ113" s="1005" t="s">
        <v>453</v>
      </c>
      <c r="BA113" s="1006"/>
      <c r="BB113" s="1006"/>
      <c r="BC113" s="1006"/>
      <c r="BD113" s="1006"/>
      <c r="BE113" s="1006"/>
      <c r="BF113" s="1006"/>
      <c r="BG113" s="1006"/>
      <c r="BH113" s="1006"/>
      <c r="BI113" s="1006"/>
      <c r="BJ113" s="1006"/>
      <c r="BK113" s="1006"/>
      <c r="BL113" s="1006"/>
      <c r="BM113" s="1006"/>
      <c r="BN113" s="1006"/>
      <c r="BO113" s="1006"/>
      <c r="BP113" s="1007"/>
      <c r="BQ113" s="975">
        <v>236682</v>
      </c>
      <c r="BR113" s="976"/>
      <c r="BS113" s="976"/>
      <c r="BT113" s="976"/>
      <c r="BU113" s="976"/>
      <c r="BV113" s="976">
        <v>287127</v>
      </c>
      <c r="BW113" s="976"/>
      <c r="BX113" s="976"/>
      <c r="BY113" s="976"/>
      <c r="BZ113" s="976"/>
      <c r="CA113" s="976">
        <v>348937</v>
      </c>
      <c r="CB113" s="976"/>
      <c r="CC113" s="976"/>
      <c r="CD113" s="976"/>
      <c r="CE113" s="976"/>
      <c r="CF113" s="970">
        <v>3</v>
      </c>
      <c r="CG113" s="971"/>
      <c r="CH113" s="971"/>
      <c r="CI113" s="971"/>
      <c r="CJ113" s="971"/>
      <c r="CK113" s="1001"/>
      <c r="CL113" s="1002"/>
      <c r="CM113" s="972" t="s">
        <v>454</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129</v>
      </c>
      <c r="DH113" s="1015"/>
      <c r="DI113" s="1015"/>
      <c r="DJ113" s="1015"/>
      <c r="DK113" s="1016"/>
      <c r="DL113" s="1017" t="s">
        <v>438</v>
      </c>
      <c r="DM113" s="1015"/>
      <c r="DN113" s="1015"/>
      <c r="DO113" s="1015"/>
      <c r="DP113" s="1016"/>
      <c r="DQ113" s="1017" t="s">
        <v>451</v>
      </c>
      <c r="DR113" s="1015"/>
      <c r="DS113" s="1015"/>
      <c r="DT113" s="1015"/>
      <c r="DU113" s="1016"/>
      <c r="DV113" s="1018" t="s">
        <v>129</v>
      </c>
      <c r="DW113" s="1019"/>
      <c r="DX113" s="1019"/>
      <c r="DY113" s="1019"/>
      <c r="DZ113" s="1020"/>
    </row>
    <row r="114" spans="1:130" s="247" customFormat="1" ht="26.25" customHeight="1">
      <c r="A114" s="1010"/>
      <c r="B114" s="1011"/>
      <c r="C114" s="1006" t="s">
        <v>455</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54238</v>
      </c>
      <c r="AB114" s="1015"/>
      <c r="AC114" s="1015"/>
      <c r="AD114" s="1015"/>
      <c r="AE114" s="1016"/>
      <c r="AF114" s="1017">
        <v>58683</v>
      </c>
      <c r="AG114" s="1015"/>
      <c r="AH114" s="1015"/>
      <c r="AI114" s="1015"/>
      <c r="AJ114" s="1016"/>
      <c r="AK114" s="1017">
        <v>53854</v>
      </c>
      <c r="AL114" s="1015"/>
      <c r="AM114" s="1015"/>
      <c r="AN114" s="1015"/>
      <c r="AO114" s="1016"/>
      <c r="AP114" s="1018">
        <v>0.5</v>
      </c>
      <c r="AQ114" s="1019"/>
      <c r="AR114" s="1019"/>
      <c r="AS114" s="1019"/>
      <c r="AT114" s="1020"/>
      <c r="AU114" s="956"/>
      <c r="AV114" s="957"/>
      <c r="AW114" s="957"/>
      <c r="AX114" s="957"/>
      <c r="AY114" s="957"/>
      <c r="AZ114" s="1005" t="s">
        <v>456</v>
      </c>
      <c r="BA114" s="1006"/>
      <c r="BB114" s="1006"/>
      <c r="BC114" s="1006"/>
      <c r="BD114" s="1006"/>
      <c r="BE114" s="1006"/>
      <c r="BF114" s="1006"/>
      <c r="BG114" s="1006"/>
      <c r="BH114" s="1006"/>
      <c r="BI114" s="1006"/>
      <c r="BJ114" s="1006"/>
      <c r="BK114" s="1006"/>
      <c r="BL114" s="1006"/>
      <c r="BM114" s="1006"/>
      <c r="BN114" s="1006"/>
      <c r="BO114" s="1006"/>
      <c r="BP114" s="1007"/>
      <c r="BQ114" s="975">
        <v>3448994</v>
      </c>
      <c r="BR114" s="976"/>
      <c r="BS114" s="976"/>
      <c r="BT114" s="976"/>
      <c r="BU114" s="976"/>
      <c r="BV114" s="976">
        <v>3278397</v>
      </c>
      <c r="BW114" s="976"/>
      <c r="BX114" s="976"/>
      <c r="BY114" s="976"/>
      <c r="BZ114" s="976"/>
      <c r="CA114" s="976">
        <v>3239946</v>
      </c>
      <c r="CB114" s="976"/>
      <c r="CC114" s="976"/>
      <c r="CD114" s="976"/>
      <c r="CE114" s="976"/>
      <c r="CF114" s="970">
        <v>28</v>
      </c>
      <c r="CG114" s="971"/>
      <c r="CH114" s="971"/>
      <c r="CI114" s="971"/>
      <c r="CJ114" s="971"/>
      <c r="CK114" s="1001"/>
      <c r="CL114" s="1002"/>
      <c r="CM114" s="972" t="s">
        <v>457</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129</v>
      </c>
      <c r="DH114" s="1015"/>
      <c r="DI114" s="1015"/>
      <c r="DJ114" s="1015"/>
      <c r="DK114" s="1016"/>
      <c r="DL114" s="1017" t="s">
        <v>440</v>
      </c>
      <c r="DM114" s="1015"/>
      <c r="DN114" s="1015"/>
      <c r="DO114" s="1015"/>
      <c r="DP114" s="1016"/>
      <c r="DQ114" s="1017" t="s">
        <v>129</v>
      </c>
      <c r="DR114" s="1015"/>
      <c r="DS114" s="1015"/>
      <c r="DT114" s="1015"/>
      <c r="DU114" s="1016"/>
      <c r="DV114" s="1018" t="s">
        <v>458</v>
      </c>
      <c r="DW114" s="1019"/>
      <c r="DX114" s="1019"/>
      <c r="DY114" s="1019"/>
      <c r="DZ114" s="1020"/>
    </row>
    <row r="115" spans="1:130" s="247" customFormat="1" ht="26.25" customHeight="1">
      <c r="A115" s="1010"/>
      <c r="B115" s="1011"/>
      <c r="C115" s="1006" t="s">
        <v>459</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54769</v>
      </c>
      <c r="AB115" s="990"/>
      <c r="AC115" s="990"/>
      <c r="AD115" s="990"/>
      <c r="AE115" s="991"/>
      <c r="AF115" s="992">
        <v>30600</v>
      </c>
      <c r="AG115" s="990"/>
      <c r="AH115" s="990"/>
      <c r="AI115" s="990"/>
      <c r="AJ115" s="991"/>
      <c r="AK115" s="992">
        <v>30600</v>
      </c>
      <c r="AL115" s="990"/>
      <c r="AM115" s="990"/>
      <c r="AN115" s="990"/>
      <c r="AO115" s="991"/>
      <c r="AP115" s="993">
        <v>0.3</v>
      </c>
      <c r="AQ115" s="994"/>
      <c r="AR115" s="994"/>
      <c r="AS115" s="994"/>
      <c r="AT115" s="995"/>
      <c r="AU115" s="956"/>
      <c r="AV115" s="957"/>
      <c r="AW115" s="957"/>
      <c r="AX115" s="957"/>
      <c r="AY115" s="957"/>
      <c r="AZ115" s="1005" t="s">
        <v>460</v>
      </c>
      <c r="BA115" s="1006"/>
      <c r="BB115" s="1006"/>
      <c r="BC115" s="1006"/>
      <c r="BD115" s="1006"/>
      <c r="BE115" s="1006"/>
      <c r="BF115" s="1006"/>
      <c r="BG115" s="1006"/>
      <c r="BH115" s="1006"/>
      <c r="BI115" s="1006"/>
      <c r="BJ115" s="1006"/>
      <c r="BK115" s="1006"/>
      <c r="BL115" s="1006"/>
      <c r="BM115" s="1006"/>
      <c r="BN115" s="1006"/>
      <c r="BO115" s="1006"/>
      <c r="BP115" s="1007"/>
      <c r="BQ115" s="975">
        <v>29593</v>
      </c>
      <c r="BR115" s="976"/>
      <c r="BS115" s="976"/>
      <c r="BT115" s="976"/>
      <c r="BU115" s="976"/>
      <c r="BV115" s="976">
        <v>25207</v>
      </c>
      <c r="BW115" s="976"/>
      <c r="BX115" s="976"/>
      <c r="BY115" s="976"/>
      <c r="BZ115" s="976"/>
      <c r="CA115" s="976">
        <v>20456</v>
      </c>
      <c r="CB115" s="976"/>
      <c r="CC115" s="976"/>
      <c r="CD115" s="976"/>
      <c r="CE115" s="976"/>
      <c r="CF115" s="970">
        <v>0.2</v>
      </c>
      <c r="CG115" s="971"/>
      <c r="CH115" s="971"/>
      <c r="CI115" s="971"/>
      <c r="CJ115" s="971"/>
      <c r="CK115" s="1001"/>
      <c r="CL115" s="1002"/>
      <c r="CM115" s="1005" t="s">
        <v>461</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129</v>
      </c>
      <c r="DH115" s="1015"/>
      <c r="DI115" s="1015"/>
      <c r="DJ115" s="1015"/>
      <c r="DK115" s="1016"/>
      <c r="DL115" s="1017" t="s">
        <v>129</v>
      </c>
      <c r="DM115" s="1015"/>
      <c r="DN115" s="1015"/>
      <c r="DO115" s="1015"/>
      <c r="DP115" s="1016"/>
      <c r="DQ115" s="1017" t="s">
        <v>450</v>
      </c>
      <c r="DR115" s="1015"/>
      <c r="DS115" s="1015"/>
      <c r="DT115" s="1015"/>
      <c r="DU115" s="1016"/>
      <c r="DV115" s="1018" t="s">
        <v>129</v>
      </c>
      <c r="DW115" s="1019"/>
      <c r="DX115" s="1019"/>
      <c r="DY115" s="1019"/>
      <c r="DZ115" s="1020"/>
    </row>
    <row r="116" spans="1:130" s="247" customFormat="1" ht="26.25" customHeight="1">
      <c r="A116" s="1012"/>
      <c r="B116" s="1013"/>
      <c r="C116" s="1021" t="s">
        <v>462</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450</v>
      </c>
      <c r="AB116" s="1015"/>
      <c r="AC116" s="1015"/>
      <c r="AD116" s="1015"/>
      <c r="AE116" s="1016"/>
      <c r="AF116" s="1017" t="s">
        <v>129</v>
      </c>
      <c r="AG116" s="1015"/>
      <c r="AH116" s="1015"/>
      <c r="AI116" s="1015"/>
      <c r="AJ116" s="1016"/>
      <c r="AK116" s="1017" t="s">
        <v>129</v>
      </c>
      <c r="AL116" s="1015"/>
      <c r="AM116" s="1015"/>
      <c r="AN116" s="1015"/>
      <c r="AO116" s="1016"/>
      <c r="AP116" s="1018" t="s">
        <v>440</v>
      </c>
      <c r="AQ116" s="1019"/>
      <c r="AR116" s="1019"/>
      <c r="AS116" s="1019"/>
      <c r="AT116" s="1020"/>
      <c r="AU116" s="956"/>
      <c r="AV116" s="957"/>
      <c r="AW116" s="957"/>
      <c r="AX116" s="957"/>
      <c r="AY116" s="957"/>
      <c r="AZ116" s="1023" t="s">
        <v>463</v>
      </c>
      <c r="BA116" s="1024"/>
      <c r="BB116" s="1024"/>
      <c r="BC116" s="1024"/>
      <c r="BD116" s="1024"/>
      <c r="BE116" s="1024"/>
      <c r="BF116" s="1024"/>
      <c r="BG116" s="1024"/>
      <c r="BH116" s="1024"/>
      <c r="BI116" s="1024"/>
      <c r="BJ116" s="1024"/>
      <c r="BK116" s="1024"/>
      <c r="BL116" s="1024"/>
      <c r="BM116" s="1024"/>
      <c r="BN116" s="1024"/>
      <c r="BO116" s="1024"/>
      <c r="BP116" s="1025"/>
      <c r="BQ116" s="975" t="s">
        <v>129</v>
      </c>
      <c r="BR116" s="976"/>
      <c r="BS116" s="976"/>
      <c r="BT116" s="976"/>
      <c r="BU116" s="976"/>
      <c r="BV116" s="976" t="s">
        <v>450</v>
      </c>
      <c r="BW116" s="976"/>
      <c r="BX116" s="976"/>
      <c r="BY116" s="976"/>
      <c r="BZ116" s="976"/>
      <c r="CA116" s="976" t="s">
        <v>464</v>
      </c>
      <c r="CB116" s="976"/>
      <c r="CC116" s="976"/>
      <c r="CD116" s="976"/>
      <c r="CE116" s="976"/>
      <c r="CF116" s="970" t="s">
        <v>129</v>
      </c>
      <c r="CG116" s="971"/>
      <c r="CH116" s="971"/>
      <c r="CI116" s="971"/>
      <c r="CJ116" s="971"/>
      <c r="CK116" s="1001"/>
      <c r="CL116" s="1002"/>
      <c r="CM116" s="972" t="s">
        <v>465</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v>624750</v>
      </c>
      <c r="DH116" s="1015"/>
      <c r="DI116" s="1015"/>
      <c r="DJ116" s="1015"/>
      <c r="DK116" s="1016"/>
      <c r="DL116" s="1017">
        <v>594150</v>
      </c>
      <c r="DM116" s="1015"/>
      <c r="DN116" s="1015"/>
      <c r="DO116" s="1015"/>
      <c r="DP116" s="1016"/>
      <c r="DQ116" s="1017">
        <v>563550</v>
      </c>
      <c r="DR116" s="1015"/>
      <c r="DS116" s="1015"/>
      <c r="DT116" s="1015"/>
      <c r="DU116" s="1016"/>
      <c r="DV116" s="1018">
        <v>4.9000000000000004</v>
      </c>
      <c r="DW116" s="1019"/>
      <c r="DX116" s="1019"/>
      <c r="DY116" s="1019"/>
      <c r="DZ116" s="1020"/>
    </row>
    <row r="117" spans="1:130" s="247" customFormat="1" ht="26.25" customHeight="1">
      <c r="A117" s="960" t="s">
        <v>182</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466</v>
      </c>
      <c r="Z117" s="942"/>
      <c r="AA117" s="1032">
        <v>2968980</v>
      </c>
      <c r="AB117" s="1033"/>
      <c r="AC117" s="1033"/>
      <c r="AD117" s="1033"/>
      <c r="AE117" s="1034"/>
      <c r="AF117" s="1035">
        <v>2836306</v>
      </c>
      <c r="AG117" s="1033"/>
      <c r="AH117" s="1033"/>
      <c r="AI117" s="1033"/>
      <c r="AJ117" s="1034"/>
      <c r="AK117" s="1035">
        <v>2658917</v>
      </c>
      <c r="AL117" s="1033"/>
      <c r="AM117" s="1033"/>
      <c r="AN117" s="1033"/>
      <c r="AO117" s="1034"/>
      <c r="AP117" s="1036"/>
      <c r="AQ117" s="1037"/>
      <c r="AR117" s="1037"/>
      <c r="AS117" s="1037"/>
      <c r="AT117" s="1038"/>
      <c r="AU117" s="956"/>
      <c r="AV117" s="957"/>
      <c r="AW117" s="957"/>
      <c r="AX117" s="957"/>
      <c r="AY117" s="957"/>
      <c r="AZ117" s="1023" t="s">
        <v>467</v>
      </c>
      <c r="BA117" s="1024"/>
      <c r="BB117" s="1024"/>
      <c r="BC117" s="1024"/>
      <c r="BD117" s="1024"/>
      <c r="BE117" s="1024"/>
      <c r="BF117" s="1024"/>
      <c r="BG117" s="1024"/>
      <c r="BH117" s="1024"/>
      <c r="BI117" s="1024"/>
      <c r="BJ117" s="1024"/>
      <c r="BK117" s="1024"/>
      <c r="BL117" s="1024"/>
      <c r="BM117" s="1024"/>
      <c r="BN117" s="1024"/>
      <c r="BO117" s="1024"/>
      <c r="BP117" s="1025"/>
      <c r="BQ117" s="975" t="s">
        <v>129</v>
      </c>
      <c r="BR117" s="976"/>
      <c r="BS117" s="976"/>
      <c r="BT117" s="976"/>
      <c r="BU117" s="976"/>
      <c r="BV117" s="976" t="s">
        <v>129</v>
      </c>
      <c r="BW117" s="976"/>
      <c r="BX117" s="976"/>
      <c r="BY117" s="976"/>
      <c r="BZ117" s="976"/>
      <c r="CA117" s="976" t="s">
        <v>129</v>
      </c>
      <c r="CB117" s="976"/>
      <c r="CC117" s="976"/>
      <c r="CD117" s="976"/>
      <c r="CE117" s="976"/>
      <c r="CF117" s="970" t="s">
        <v>129</v>
      </c>
      <c r="CG117" s="971"/>
      <c r="CH117" s="971"/>
      <c r="CI117" s="971"/>
      <c r="CJ117" s="971"/>
      <c r="CK117" s="1001"/>
      <c r="CL117" s="1002"/>
      <c r="CM117" s="972" t="s">
        <v>468</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440</v>
      </c>
      <c r="DH117" s="1015"/>
      <c r="DI117" s="1015"/>
      <c r="DJ117" s="1015"/>
      <c r="DK117" s="1016"/>
      <c r="DL117" s="1017" t="s">
        <v>464</v>
      </c>
      <c r="DM117" s="1015"/>
      <c r="DN117" s="1015"/>
      <c r="DO117" s="1015"/>
      <c r="DP117" s="1016"/>
      <c r="DQ117" s="1017" t="s">
        <v>129</v>
      </c>
      <c r="DR117" s="1015"/>
      <c r="DS117" s="1015"/>
      <c r="DT117" s="1015"/>
      <c r="DU117" s="1016"/>
      <c r="DV117" s="1018" t="s">
        <v>129</v>
      </c>
      <c r="DW117" s="1019"/>
      <c r="DX117" s="1019"/>
      <c r="DY117" s="1019"/>
      <c r="DZ117" s="1020"/>
    </row>
    <row r="118" spans="1:130" s="247" customFormat="1" ht="26.25" customHeight="1">
      <c r="A118" s="960" t="s">
        <v>433</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431</v>
      </c>
      <c r="AB118" s="941"/>
      <c r="AC118" s="941"/>
      <c r="AD118" s="941"/>
      <c r="AE118" s="942"/>
      <c r="AF118" s="940" t="s">
        <v>302</v>
      </c>
      <c r="AG118" s="941"/>
      <c r="AH118" s="941"/>
      <c r="AI118" s="941"/>
      <c r="AJ118" s="942"/>
      <c r="AK118" s="940" t="s">
        <v>301</v>
      </c>
      <c r="AL118" s="941"/>
      <c r="AM118" s="941"/>
      <c r="AN118" s="941"/>
      <c r="AO118" s="942"/>
      <c r="AP118" s="1027" t="s">
        <v>432</v>
      </c>
      <c r="AQ118" s="1028"/>
      <c r="AR118" s="1028"/>
      <c r="AS118" s="1028"/>
      <c r="AT118" s="1029"/>
      <c r="AU118" s="956"/>
      <c r="AV118" s="957"/>
      <c r="AW118" s="957"/>
      <c r="AX118" s="957"/>
      <c r="AY118" s="957"/>
      <c r="AZ118" s="1030" t="s">
        <v>469</v>
      </c>
      <c r="BA118" s="1021"/>
      <c r="BB118" s="1021"/>
      <c r="BC118" s="1021"/>
      <c r="BD118" s="1021"/>
      <c r="BE118" s="1021"/>
      <c r="BF118" s="1021"/>
      <c r="BG118" s="1021"/>
      <c r="BH118" s="1021"/>
      <c r="BI118" s="1021"/>
      <c r="BJ118" s="1021"/>
      <c r="BK118" s="1021"/>
      <c r="BL118" s="1021"/>
      <c r="BM118" s="1021"/>
      <c r="BN118" s="1021"/>
      <c r="BO118" s="1021"/>
      <c r="BP118" s="1022"/>
      <c r="BQ118" s="1053" t="s">
        <v>129</v>
      </c>
      <c r="BR118" s="1054"/>
      <c r="BS118" s="1054"/>
      <c r="BT118" s="1054"/>
      <c r="BU118" s="1054"/>
      <c r="BV118" s="1054" t="s">
        <v>129</v>
      </c>
      <c r="BW118" s="1054"/>
      <c r="BX118" s="1054"/>
      <c r="BY118" s="1054"/>
      <c r="BZ118" s="1054"/>
      <c r="CA118" s="1054" t="s">
        <v>442</v>
      </c>
      <c r="CB118" s="1054"/>
      <c r="CC118" s="1054"/>
      <c r="CD118" s="1054"/>
      <c r="CE118" s="1054"/>
      <c r="CF118" s="970" t="s">
        <v>129</v>
      </c>
      <c r="CG118" s="971"/>
      <c r="CH118" s="971"/>
      <c r="CI118" s="971"/>
      <c r="CJ118" s="971"/>
      <c r="CK118" s="1001"/>
      <c r="CL118" s="1002"/>
      <c r="CM118" s="972" t="s">
        <v>470</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129</v>
      </c>
      <c r="DH118" s="1015"/>
      <c r="DI118" s="1015"/>
      <c r="DJ118" s="1015"/>
      <c r="DK118" s="1016"/>
      <c r="DL118" s="1017" t="s">
        <v>129</v>
      </c>
      <c r="DM118" s="1015"/>
      <c r="DN118" s="1015"/>
      <c r="DO118" s="1015"/>
      <c r="DP118" s="1016"/>
      <c r="DQ118" s="1017" t="s">
        <v>439</v>
      </c>
      <c r="DR118" s="1015"/>
      <c r="DS118" s="1015"/>
      <c r="DT118" s="1015"/>
      <c r="DU118" s="1016"/>
      <c r="DV118" s="1018" t="s">
        <v>439</v>
      </c>
      <c r="DW118" s="1019"/>
      <c r="DX118" s="1019"/>
      <c r="DY118" s="1019"/>
      <c r="DZ118" s="1020"/>
    </row>
    <row r="119" spans="1:130" s="247" customFormat="1" ht="26.25" customHeight="1">
      <c r="A119" s="1114" t="s">
        <v>436</v>
      </c>
      <c r="B119" s="1000"/>
      <c r="C119" s="979" t="s">
        <v>437</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129</v>
      </c>
      <c r="AB119" s="948"/>
      <c r="AC119" s="948"/>
      <c r="AD119" s="948"/>
      <c r="AE119" s="949"/>
      <c r="AF119" s="950" t="s">
        <v>129</v>
      </c>
      <c r="AG119" s="948"/>
      <c r="AH119" s="948"/>
      <c r="AI119" s="948"/>
      <c r="AJ119" s="949"/>
      <c r="AK119" s="950" t="s">
        <v>440</v>
      </c>
      <c r="AL119" s="948"/>
      <c r="AM119" s="948"/>
      <c r="AN119" s="948"/>
      <c r="AO119" s="949"/>
      <c r="AP119" s="951" t="s">
        <v>129</v>
      </c>
      <c r="AQ119" s="952"/>
      <c r="AR119" s="952"/>
      <c r="AS119" s="952"/>
      <c r="AT119" s="953"/>
      <c r="AU119" s="958"/>
      <c r="AV119" s="959"/>
      <c r="AW119" s="959"/>
      <c r="AX119" s="959"/>
      <c r="AY119" s="959"/>
      <c r="AZ119" s="278" t="s">
        <v>182</v>
      </c>
      <c r="BA119" s="278"/>
      <c r="BB119" s="278"/>
      <c r="BC119" s="278"/>
      <c r="BD119" s="278"/>
      <c r="BE119" s="278"/>
      <c r="BF119" s="278"/>
      <c r="BG119" s="278"/>
      <c r="BH119" s="278"/>
      <c r="BI119" s="278"/>
      <c r="BJ119" s="278"/>
      <c r="BK119" s="278"/>
      <c r="BL119" s="278"/>
      <c r="BM119" s="278"/>
      <c r="BN119" s="278"/>
      <c r="BO119" s="1031" t="s">
        <v>471</v>
      </c>
      <c r="BP119" s="1062"/>
      <c r="BQ119" s="1053">
        <v>35019888</v>
      </c>
      <c r="BR119" s="1054"/>
      <c r="BS119" s="1054"/>
      <c r="BT119" s="1054"/>
      <c r="BU119" s="1054"/>
      <c r="BV119" s="1054">
        <v>33210282</v>
      </c>
      <c r="BW119" s="1054"/>
      <c r="BX119" s="1054"/>
      <c r="BY119" s="1054"/>
      <c r="BZ119" s="1054"/>
      <c r="CA119" s="1054">
        <v>31841931</v>
      </c>
      <c r="CB119" s="1054"/>
      <c r="CC119" s="1054"/>
      <c r="CD119" s="1054"/>
      <c r="CE119" s="1054"/>
      <c r="CF119" s="1055"/>
      <c r="CG119" s="1056"/>
      <c r="CH119" s="1056"/>
      <c r="CI119" s="1056"/>
      <c r="CJ119" s="1057"/>
      <c r="CK119" s="1003"/>
      <c r="CL119" s="1004"/>
      <c r="CM119" s="1058" t="s">
        <v>472</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451</v>
      </c>
      <c r="DH119" s="1040"/>
      <c r="DI119" s="1040"/>
      <c r="DJ119" s="1040"/>
      <c r="DK119" s="1041"/>
      <c r="DL119" s="1039" t="s">
        <v>439</v>
      </c>
      <c r="DM119" s="1040"/>
      <c r="DN119" s="1040"/>
      <c r="DO119" s="1040"/>
      <c r="DP119" s="1041"/>
      <c r="DQ119" s="1039" t="s">
        <v>439</v>
      </c>
      <c r="DR119" s="1040"/>
      <c r="DS119" s="1040"/>
      <c r="DT119" s="1040"/>
      <c r="DU119" s="1041"/>
      <c r="DV119" s="1042" t="s">
        <v>451</v>
      </c>
      <c r="DW119" s="1043"/>
      <c r="DX119" s="1043"/>
      <c r="DY119" s="1043"/>
      <c r="DZ119" s="1044"/>
    </row>
    <row r="120" spans="1:130" s="247" customFormat="1" ht="26.25" customHeight="1">
      <c r="A120" s="1115"/>
      <c r="B120" s="1002"/>
      <c r="C120" s="972" t="s">
        <v>445</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440</v>
      </c>
      <c r="AB120" s="1015"/>
      <c r="AC120" s="1015"/>
      <c r="AD120" s="1015"/>
      <c r="AE120" s="1016"/>
      <c r="AF120" s="1017" t="s">
        <v>440</v>
      </c>
      <c r="AG120" s="1015"/>
      <c r="AH120" s="1015"/>
      <c r="AI120" s="1015"/>
      <c r="AJ120" s="1016"/>
      <c r="AK120" s="1017" t="s">
        <v>439</v>
      </c>
      <c r="AL120" s="1015"/>
      <c r="AM120" s="1015"/>
      <c r="AN120" s="1015"/>
      <c r="AO120" s="1016"/>
      <c r="AP120" s="1018" t="s">
        <v>464</v>
      </c>
      <c r="AQ120" s="1019"/>
      <c r="AR120" s="1019"/>
      <c r="AS120" s="1019"/>
      <c r="AT120" s="1020"/>
      <c r="AU120" s="1045" t="s">
        <v>473</v>
      </c>
      <c r="AV120" s="1046"/>
      <c r="AW120" s="1046"/>
      <c r="AX120" s="1046"/>
      <c r="AY120" s="1047"/>
      <c r="AZ120" s="996" t="s">
        <v>474</v>
      </c>
      <c r="BA120" s="945"/>
      <c r="BB120" s="945"/>
      <c r="BC120" s="945"/>
      <c r="BD120" s="945"/>
      <c r="BE120" s="945"/>
      <c r="BF120" s="945"/>
      <c r="BG120" s="945"/>
      <c r="BH120" s="945"/>
      <c r="BI120" s="945"/>
      <c r="BJ120" s="945"/>
      <c r="BK120" s="945"/>
      <c r="BL120" s="945"/>
      <c r="BM120" s="945"/>
      <c r="BN120" s="945"/>
      <c r="BO120" s="945"/>
      <c r="BP120" s="946"/>
      <c r="BQ120" s="982">
        <v>6494280</v>
      </c>
      <c r="BR120" s="983"/>
      <c r="BS120" s="983"/>
      <c r="BT120" s="983"/>
      <c r="BU120" s="983"/>
      <c r="BV120" s="983">
        <v>7348302</v>
      </c>
      <c r="BW120" s="983"/>
      <c r="BX120" s="983"/>
      <c r="BY120" s="983"/>
      <c r="BZ120" s="983"/>
      <c r="CA120" s="983">
        <v>8140157</v>
      </c>
      <c r="CB120" s="983"/>
      <c r="CC120" s="983"/>
      <c r="CD120" s="983"/>
      <c r="CE120" s="983"/>
      <c r="CF120" s="997">
        <v>70.3</v>
      </c>
      <c r="CG120" s="998"/>
      <c r="CH120" s="998"/>
      <c r="CI120" s="998"/>
      <c r="CJ120" s="998"/>
      <c r="CK120" s="1063" t="s">
        <v>475</v>
      </c>
      <c r="CL120" s="1064"/>
      <c r="CM120" s="1064"/>
      <c r="CN120" s="1064"/>
      <c r="CO120" s="1065"/>
      <c r="CP120" s="1071" t="s">
        <v>476</v>
      </c>
      <c r="CQ120" s="1072"/>
      <c r="CR120" s="1072"/>
      <c r="CS120" s="1072"/>
      <c r="CT120" s="1072"/>
      <c r="CU120" s="1072"/>
      <c r="CV120" s="1072"/>
      <c r="CW120" s="1072"/>
      <c r="CX120" s="1072"/>
      <c r="CY120" s="1072"/>
      <c r="CZ120" s="1072"/>
      <c r="DA120" s="1072"/>
      <c r="DB120" s="1072"/>
      <c r="DC120" s="1072"/>
      <c r="DD120" s="1072"/>
      <c r="DE120" s="1072"/>
      <c r="DF120" s="1073"/>
      <c r="DG120" s="982">
        <v>4524104</v>
      </c>
      <c r="DH120" s="983"/>
      <c r="DI120" s="983"/>
      <c r="DJ120" s="983"/>
      <c r="DK120" s="983"/>
      <c r="DL120" s="983">
        <v>3921289</v>
      </c>
      <c r="DM120" s="983"/>
      <c r="DN120" s="983"/>
      <c r="DO120" s="983"/>
      <c r="DP120" s="983"/>
      <c r="DQ120" s="983">
        <v>2935546</v>
      </c>
      <c r="DR120" s="983"/>
      <c r="DS120" s="983"/>
      <c r="DT120" s="983"/>
      <c r="DU120" s="983"/>
      <c r="DV120" s="984">
        <v>25.4</v>
      </c>
      <c r="DW120" s="984"/>
      <c r="DX120" s="984"/>
      <c r="DY120" s="984"/>
      <c r="DZ120" s="985"/>
    </row>
    <row r="121" spans="1:130" s="247" customFormat="1" ht="26.25" customHeight="1">
      <c r="A121" s="1115"/>
      <c r="B121" s="1002"/>
      <c r="C121" s="1023" t="s">
        <v>477</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129</v>
      </c>
      <c r="AB121" s="1015"/>
      <c r="AC121" s="1015"/>
      <c r="AD121" s="1015"/>
      <c r="AE121" s="1016"/>
      <c r="AF121" s="1017" t="s">
        <v>129</v>
      </c>
      <c r="AG121" s="1015"/>
      <c r="AH121" s="1015"/>
      <c r="AI121" s="1015"/>
      <c r="AJ121" s="1016"/>
      <c r="AK121" s="1017" t="s">
        <v>440</v>
      </c>
      <c r="AL121" s="1015"/>
      <c r="AM121" s="1015"/>
      <c r="AN121" s="1015"/>
      <c r="AO121" s="1016"/>
      <c r="AP121" s="1018" t="s">
        <v>464</v>
      </c>
      <c r="AQ121" s="1019"/>
      <c r="AR121" s="1019"/>
      <c r="AS121" s="1019"/>
      <c r="AT121" s="1020"/>
      <c r="AU121" s="1048"/>
      <c r="AV121" s="1049"/>
      <c r="AW121" s="1049"/>
      <c r="AX121" s="1049"/>
      <c r="AY121" s="1050"/>
      <c r="AZ121" s="1005" t="s">
        <v>478</v>
      </c>
      <c r="BA121" s="1006"/>
      <c r="BB121" s="1006"/>
      <c r="BC121" s="1006"/>
      <c r="BD121" s="1006"/>
      <c r="BE121" s="1006"/>
      <c r="BF121" s="1006"/>
      <c r="BG121" s="1006"/>
      <c r="BH121" s="1006"/>
      <c r="BI121" s="1006"/>
      <c r="BJ121" s="1006"/>
      <c r="BK121" s="1006"/>
      <c r="BL121" s="1006"/>
      <c r="BM121" s="1006"/>
      <c r="BN121" s="1006"/>
      <c r="BO121" s="1006"/>
      <c r="BP121" s="1007"/>
      <c r="BQ121" s="975">
        <v>2936552</v>
      </c>
      <c r="BR121" s="976"/>
      <c r="BS121" s="976"/>
      <c r="BT121" s="976"/>
      <c r="BU121" s="976"/>
      <c r="BV121" s="976">
        <v>2978604</v>
      </c>
      <c r="BW121" s="976"/>
      <c r="BX121" s="976"/>
      <c r="BY121" s="976"/>
      <c r="BZ121" s="976"/>
      <c r="CA121" s="976">
        <v>2741074</v>
      </c>
      <c r="CB121" s="976"/>
      <c r="CC121" s="976"/>
      <c r="CD121" s="976"/>
      <c r="CE121" s="976"/>
      <c r="CF121" s="970">
        <v>23.7</v>
      </c>
      <c r="CG121" s="971"/>
      <c r="CH121" s="971"/>
      <c r="CI121" s="971"/>
      <c r="CJ121" s="971"/>
      <c r="CK121" s="1066"/>
      <c r="CL121" s="1067"/>
      <c r="CM121" s="1067"/>
      <c r="CN121" s="1067"/>
      <c r="CO121" s="1068"/>
      <c r="CP121" s="1076" t="s">
        <v>479</v>
      </c>
      <c r="CQ121" s="1077"/>
      <c r="CR121" s="1077"/>
      <c r="CS121" s="1077"/>
      <c r="CT121" s="1077"/>
      <c r="CU121" s="1077"/>
      <c r="CV121" s="1077"/>
      <c r="CW121" s="1077"/>
      <c r="CX121" s="1077"/>
      <c r="CY121" s="1077"/>
      <c r="CZ121" s="1077"/>
      <c r="DA121" s="1077"/>
      <c r="DB121" s="1077"/>
      <c r="DC121" s="1077"/>
      <c r="DD121" s="1077"/>
      <c r="DE121" s="1077"/>
      <c r="DF121" s="1078"/>
      <c r="DG121" s="975">
        <v>2591986</v>
      </c>
      <c r="DH121" s="976"/>
      <c r="DI121" s="976"/>
      <c r="DJ121" s="976"/>
      <c r="DK121" s="976"/>
      <c r="DL121" s="976">
        <v>2441402</v>
      </c>
      <c r="DM121" s="976"/>
      <c r="DN121" s="976"/>
      <c r="DO121" s="976"/>
      <c r="DP121" s="976"/>
      <c r="DQ121" s="976">
        <v>2282760</v>
      </c>
      <c r="DR121" s="976"/>
      <c r="DS121" s="976"/>
      <c r="DT121" s="976"/>
      <c r="DU121" s="976"/>
      <c r="DV121" s="977">
        <v>19.7</v>
      </c>
      <c r="DW121" s="977"/>
      <c r="DX121" s="977"/>
      <c r="DY121" s="977"/>
      <c r="DZ121" s="978"/>
    </row>
    <row r="122" spans="1:130" s="247" customFormat="1" ht="26.25" customHeight="1">
      <c r="A122" s="1115"/>
      <c r="B122" s="1002"/>
      <c r="C122" s="972" t="s">
        <v>457</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129</v>
      </c>
      <c r="AB122" s="1015"/>
      <c r="AC122" s="1015"/>
      <c r="AD122" s="1015"/>
      <c r="AE122" s="1016"/>
      <c r="AF122" s="1017" t="s">
        <v>442</v>
      </c>
      <c r="AG122" s="1015"/>
      <c r="AH122" s="1015"/>
      <c r="AI122" s="1015"/>
      <c r="AJ122" s="1016"/>
      <c r="AK122" s="1017" t="s">
        <v>442</v>
      </c>
      <c r="AL122" s="1015"/>
      <c r="AM122" s="1015"/>
      <c r="AN122" s="1015"/>
      <c r="AO122" s="1016"/>
      <c r="AP122" s="1018" t="s">
        <v>438</v>
      </c>
      <c r="AQ122" s="1019"/>
      <c r="AR122" s="1019"/>
      <c r="AS122" s="1019"/>
      <c r="AT122" s="1020"/>
      <c r="AU122" s="1048"/>
      <c r="AV122" s="1049"/>
      <c r="AW122" s="1049"/>
      <c r="AX122" s="1049"/>
      <c r="AY122" s="1050"/>
      <c r="AZ122" s="1030" t="s">
        <v>480</v>
      </c>
      <c r="BA122" s="1021"/>
      <c r="BB122" s="1021"/>
      <c r="BC122" s="1021"/>
      <c r="BD122" s="1021"/>
      <c r="BE122" s="1021"/>
      <c r="BF122" s="1021"/>
      <c r="BG122" s="1021"/>
      <c r="BH122" s="1021"/>
      <c r="BI122" s="1021"/>
      <c r="BJ122" s="1021"/>
      <c r="BK122" s="1021"/>
      <c r="BL122" s="1021"/>
      <c r="BM122" s="1021"/>
      <c r="BN122" s="1021"/>
      <c r="BO122" s="1021"/>
      <c r="BP122" s="1022"/>
      <c r="BQ122" s="1053">
        <v>22867289</v>
      </c>
      <c r="BR122" s="1054"/>
      <c r="BS122" s="1054"/>
      <c r="BT122" s="1054"/>
      <c r="BU122" s="1054"/>
      <c r="BV122" s="1054">
        <v>22200641</v>
      </c>
      <c r="BW122" s="1054"/>
      <c r="BX122" s="1054"/>
      <c r="BY122" s="1054"/>
      <c r="BZ122" s="1054"/>
      <c r="CA122" s="1054">
        <v>21448512</v>
      </c>
      <c r="CB122" s="1054"/>
      <c r="CC122" s="1054"/>
      <c r="CD122" s="1054"/>
      <c r="CE122" s="1054"/>
      <c r="CF122" s="1074">
        <v>185.3</v>
      </c>
      <c r="CG122" s="1075"/>
      <c r="CH122" s="1075"/>
      <c r="CI122" s="1075"/>
      <c r="CJ122" s="1075"/>
      <c r="CK122" s="1066"/>
      <c r="CL122" s="1067"/>
      <c r="CM122" s="1067"/>
      <c r="CN122" s="1067"/>
      <c r="CO122" s="1068"/>
      <c r="CP122" s="1076" t="s">
        <v>481</v>
      </c>
      <c r="CQ122" s="1077"/>
      <c r="CR122" s="1077"/>
      <c r="CS122" s="1077"/>
      <c r="CT122" s="1077"/>
      <c r="CU122" s="1077"/>
      <c r="CV122" s="1077"/>
      <c r="CW122" s="1077"/>
      <c r="CX122" s="1077"/>
      <c r="CY122" s="1077"/>
      <c r="CZ122" s="1077"/>
      <c r="DA122" s="1077"/>
      <c r="DB122" s="1077"/>
      <c r="DC122" s="1077"/>
      <c r="DD122" s="1077"/>
      <c r="DE122" s="1077"/>
      <c r="DF122" s="1078"/>
      <c r="DG122" s="975">
        <v>46113</v>
      </c>
      <c r="DH122" s="976"/>
      <c r="DI122" s="976"/>
      <c r="DJ122" s="976"/>
      <c r="DK122" s="976"/>
      <c r="DL122" s="976">
        <v>41171</v>
      </c>
      <c r="DM122" s="976"/>
      <c r="DN122" s="976"/>
      <c r="DO122" s="976"/>
      <c r="DP122" s="976"/>
      <c r="DQ122" s="976">
        <v>47350</v>
      </c>
      <c r="DR122" s="976"/>
      <c r="DS122" s="976"/>
      <c r="DT122" s="976"/>
      <c r="DU122" s="976"/>
      <c r="DV122" s="977">
        <v>0.4</v>
      </c>
      <c r="DW122" s="977"/>
      <c r="DX122" s="977"/>
      <c r="DY122" s="977"/>
      <c r="DZ122" s="978"/>
    </row>
    <row r="123" spans="1:130" s="247" customFormat="1" ht="26.25" customHeight="1">
      <c r="A123" s="1115"/>
      <c r="B123" s="1002"/>
      <c r="C123" s="972" t="s">
        <v>465</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v>54769</v>
      </c>
      <c r="AB123" s="1015"/>
      <c r="AC123" s="1015"/>
      <c r="AD123" s="1015"/>
      <c r="AE123" s="1016"/>
      <c r="AF123" s="1017">
        <v>30600</v>
      </c>
      <c r="AG123" s="1015"/>
      <c r="AH123" s="1015"/>
      <c r="AI123" s="1015"/>
      <c r="AJ123" s="1016"/>
      <c r="AK123" s="1017">
        <v>30600</v>
      </c>
      <c r="AL123" s="1015"/>
      <c r="AM123" s="1015"/>
      <c r="AN123" s="1015"/>
      <c r="AO123" s="1016"/>
      <c r="AP123" s="1018">
        <v>0.3</v>
      </c>
      <c r="AQ123" s="1019"/>
      <c r="AR123" s="1019"/>
      <c r="AS123" s="1019"/>
      <c r="AT123" s="1020"/>
      <c r="AU123" s="1051"/>
      <c r="AV123" s="1052"/>
      <c r="AW123" s="1052"/>
      <c r="AX123" s="1052"/>
      <c r="AY123" s="1052"/>
      <c r="AZ123" s="278" t="s">
        <v>182</v>
      </c>
      <c r="BA123" s="278"/>
      <c r="BB123" s="278"/>
      <c r="BC123" s="278"/>
      <c r="BD123" s="278"/>
      <c r="BE123" s="278"/>
      <c r="BF123" s="278"/>
      <c r="BG123" s="278"/>
      <c r="BH123" s="278"/>
      <c r="BI123" s="278"/>
      <c r="BJ123" s="278"/>
      <c r="BK123" s="278"/>
      <c r="BL123" s="278"/>
      <c r="BM123" s="278"/>
      <c r="BN123" s="278"/>
      <c r="BO123" s="1031" t="s">
        <v>482</v>
      </c>
      <c r="BP123" s="1062"/>
      <c r="BQ123" s="1121">
        <v>32298121</v>
      </c>
      <c r="BR123" s="1122"/>
      <c r="BS123" s="1122"/>
      <c r="BT123" s="1122"/>
      <c r="BU123" s="1122"/>
      <c r="BV123" s="1122">
        <v>32527547</v>
      </c>
      <c r="BW123" s="1122"/>
      <c r="BX123" s="1122"/>
      <c r="BY123" s="1122"/>
      <c r="BZ123" s="1122"/>
      <c r="CA123" s="1122">
        <v>32329743</v>
      </c>
      <c r="CB123" s="1122"/>
      <c r="CC123" s="1122"/>
      <c r="CD123" s="1122"/>
      <c r="CE123" s="1122"/>
      <c r="CF123" s="1055"/>
      <c r="CG123" s="1056"/>
      <c r="CH123" s="1056"/>
      <c r="CI123" s="1056"/>
      <c r="CJ123" s="1057"/>
      <c r="CK123" s="1066"/>
      <c r="CL123" s="1067"/>
      <c r="CM123" s="1067"/>
      <c r="CN123" s="1067"/>
      <c r="CO123" s="1068"/>
      <c r="CP123" s="1076" t="s">
        <v>483</v>
      </c>
      <c r="CQ123" s="1077"/>
      <c r="CR123" s="1077"/>
      <c r="CS123" s="1077"/>
      <c r="CT123" s="1077"/>
      <c r="CU123" s="1077"/>
      <c r="CV123" s="1077"/>
      <c r="CW123" s="1077"/>
      <c r="CX123" s="1077"/>
      <c r="CY123" s="1077"/>
      <c r="CZ123" s="1077"/>
      <c r="DA123" s="1077"/>
      <c r="DB123" s="1077"/>
      <c r="DC123" s="1077"/>
      <c r="DD123" s="1077"/>
      <c r="DE123" s="1077"/>
      <c r="DF123" s="1078"/>
      <c r="DG123" s="1014" t="s">
        <v>440</v>
      </c>
      <c r="DH123" s="1015"/>
      <c r="DI123" s="1015"/>
      <c r="DJ123" s="1015"/>
      <c r="DK123" s="1016"/>
      <c r="DL123" s="1017" t="s">
        <v>438</v>
      </c>
      <c r="DM123" s="1015"/>
      <c r="DN123" s="1015"/>
      <c r="DO123" s="1015"/>
      <c r="DP123" s="1016"/>
      <c r="DQ123" s="1017" t="s">
        <v>464</v>
      </c>
      <c r="DR123" s="1015"/>
      <c r="DS123" s="1015"/>
      <c r="DT123" s="1015"/>
      <c r="DU123" s="1016"/>
      <c r="DV123" s="1018" t="s">
        <v>129</v>
      </c>
      <c r="DW123" s="1019"/>
      <c r="DX123" s="1019"/>
      <c r="DY123" s="1019"/>
      <c r="DZ123" s="1020"/>
    </row>
    <row r="124" spans="1:130" s="247" customFormat="1" ht="26.25" customHeight="1" thickBot="1">
      <c r="A124" s="1115"/>
      <c r="B124" s="1002"/>
      <c r="C124" s="972" t="s">
        <v>468</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129</v>
      </c>
      <c r="AB124" s="1015"/>
      <c r="AC124" s="1015"/>
      <c r="AD124" s="1015"/>
      <c r="AE124" s="1016"/>
      <c r="AF124" s="1017" t="s">
        <v>129</v>
      </c>
      <c r="AG124" s="1015"/>
      <c r="AH124" s="1015"/>
      <c r="AI124" s="1015"/>
      <c r="AJ124" s="1016"/>
      <c r="AK124" s="1017" t="s">
        <v>451</v>
      </c>
      <c r="AL124" s="1015"/>
      <c r="AM124" s="1015"/>
      <c r="AN124" s="1015"/>
      <c r="AO124" s="1016"/>
      <c r="AP124" s="1018" t="s">
        <v>129</v>
      </c>
      <c r="AQ124" s="1019"/>
      <c r="AR124" s="1019"/>
      <c r="AS124" s="1019"/>
      <c r="AT124" s="1020"/>
      <c r="AU124" s="1117" t="s">
        <v>484</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24.2</v>
      </c>
      <c r="BR124" s="1084"/>
      <c r="BS124" s="1084"/>
      <c r="BT124" s="1084"/>
      <c r="BU124" s="1084"/>
      <c r="BV124" s="1084">
        <v>6</v>
      </c>
      <c r="BW124" s="1084"/>
      <c r="BX124" s="1084"/>
      <c r="BY124" s="1084"/>
      <c r="BZ124" s="1084"/>
      <c r="CA124" s="1084" t="s">
        <v>464</v>
      </c>
      <c r="CB124" s="1084"/>
      <c r="CC124" s="1084"/>
      <c r="CD124" s="1084"/>
      <c r="CE124" s="1084"/>
      <c r="CF124" s="1085"/>
      <c r="CG124" s="1086"/>
      <c r="CH124" s="1086"/>
      <c r="CI124" s="1086"/>
      <c r="CJ124" s="1087"/>
      <c r="CK124" s="1069"/>
      <c r="CL124" s="1069"/>
      <c r="CM124" s="1069"/>
      <c r="CN124" s="1069"/>
      <c r="CO124" s="1070"/>
      <c r="CP124" s="1076" t="s">
        <v>485</v>
      </c>
      <c r="CQ124" s="1077"/>
      <c r="CR124" s="1077"/>
      <c r="CS124" s="1077"/>
      <c r="CT124" s="1077"/>
      <c r="CU124" s="1077"/>
      <c r="CV124" s="1077"/>
      <c r="CW124" s="1077"/>
      <c r="CX124" s="1077"/>
      <c r="CY124" s="1077"/>
      <c r="CZ124" s="1077"/>
      <c r="DA124" s="1077"/>
      <c r="DB124" s="1077"/>
      <c r="DC124" s="1077"/>
      <c r="DD124" s="1077"/>
      <c r="DE124" s="1077"/>
      <c r="DF124" s="1078"/>
      <c r="DG124" s="1061" t="s">
        <v>439</v>
      </c>
      <c r="DH124" s="1040"/>
      <c r="DI124" s="1040"/>
      <c r="DJ124" s="1040"/>
      <c r="DK124" s="1041"/>
      <c r="DL124" s="1039" t="s">
        <v>129</v>
      </c>
      <c r="DM124" s="1040"/>
      <c r="DN124" s="1040"/>
      <c r="DO124" s="1040"/>
      <c r="DP124" s="1041"/>
      <c r="DQ124" s="1039" t="s">
        <v>440</v>
      </c>
      <c r="DR124" s="1040"/>
      <c r="DS124" s="1040"/>
      <c r="DT124" s="1040"/>
      <c r="DU124" s="1041"/>
      <c r="DV124" s="1042" t="s">
        <v>440</v>
      </c>
      <c r="DW124" s="1043"/>
      <c r="DX124" s="1043"/>
      <c r="DY124" s="1043"/>
      <c r="DZ124" s="1044"/>
    </row>
    <row r="125" spans="1:130" s="247" customFormat="1" ht="26.25" customHeight="1">
      <c r="A125" s="1115"/>
      <c r="B125" s="1002"/>
      <c r="C125" s="972" t="s">
        <v>470</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443</v>
      </c>
      <c r="AB125" s="1015"/>
      <c r="AC125" s="1015"/>
      <c r="AD125" s="1015"/>
      <c r="AE125" s="1016"/>
      <c r="AF125" s="1017" t="s">
        <v>440</v>
      </c>
      <c r="AG125" s="1015"/>
      <c r="AH125" s="1015"/>
      <c r="AI125" s="1015"/>
      <c r="AJ125" s="1016"/>
      <c r="AK125" s="1017" t="s">
        <v>443</v>
      </c>
      <c r="AL125" s="1015"/>
      <c r="AM125" s="1015"/>
      <c r="AN125" s="1015"/>
      <c r="AO125" s="1016"/>
      <c r="AP125" s="1018" t="s">
        <v>129</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486</v>
      </c>
      <c r="CL125" s="1064"/>
      <c r="CM125" s="1064"/>
      <c r="CN125" s="1064"/>
      <c r="CO125" s="1065"/>
      <c r="CP125" s="996" t="s">
        <v>487</v>
      </c>
      <c r="CQ125" s="945"/>
      <c r="CR125" s="945"/>
      <c r="CS125" s="945"/>
      <c r="CT125" s="945"/>
      <c r="CU125" s="945"/>
      <c r="CV125" s="945"/>
      <c r="CW125" s="945"/>
      <c r="CX125" s="945"/>
      <c r="CY125" s="945"/>
      <c r="CZ125" s="945"/>
      <c r="DA125" s="945"/>
      <c r="DB125" s="945"/>
      <c r="DC125" s="945"/>
      <c r="DD125" s="945"/>
      <c r="DE125" s="945"/>
      <c r="DF125" s="946"/>
      <c r="DG125" s="982" t="s">
        <v>129</v>
      </c>
      <c r="DH125" s="983"/>
      <c r="DI125" s="983"/>
      <c r="DJ125" s="983"/>
      <c r="DK125" s="983"/>
      <c r="DL125" s="983" t="s">
        <v>129</v>
      </c>
      <c r="DM125" s="983"/>
      <c r="DN125" s="983"/>
      <c r="DO125" s="983"/>
      <c r="DP125" s="983"/>
      <c r="DQ125" s="983" t="s">
        <v>129</v>
      </c>
      <c r="DR125" s="983"/>
      <c r="DS125" s="983"/>
      <c r="DT125" s="983"/>
      <c r="DU125" s="983"/>
      <c r="DV125" s="984" t="s">
        <v>488</v>
      </c>
      <c r="DW125" s="984"/>
      <c r="DX125" s="984"/>
      <c r="DY125" s="984"/>
      <c r="DZ125" s="985"/>
    </row>
    <row r="126" spans="1:130" s="247" customFormat="1" ht="26.25" customHeight="1" thickBot="1">
      <c r="A126" s="1115"/>
      <c r="B126" s="1002"/>
      <c r="C126" s="972" t="s">
        <v>472</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129</v>
      </c>
      <c r="AB126" s="1015"/>
      <c r="AC126" s="1015"/>
      <c r="AD126" s="1015"/>
      <c r="AE126" s="1016"/>
      <c r="AF126" s="1017" t="s">
        <v>443</v>
      </c>
      <c r="AG126" s="1015"/>
      <c r="AH126" s="1015"/>
      <c r="AI126" s="1015"/>
      <c r="AJ126" s="1016"/>
      <c r="AK126" s="1017" t="s">
        <v>440</v>
      </c>
      <c r="AL126" s="1015"/>
      <c r="AM126" s="1015"/>
      <c r="AN126" s="1015"/>
      <c r="AO126" s="1016"/>
      <c r="AP126" s="1018" t="s">
        <v>129</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489</v>
      </c>
      <c r="CQ126" s="1006"/>
      <c r="CR126" s="1006"/>
      <c r="CS126" s="1006"/>
      <c r="CT126" s="1006"/>
      <c r="CU126" s="1006"/>
      <c r="CV126" s="1006"/>
      <c r="CW126" s="1006"/>
      <c r="CX126" s="1006"/>
      <c r="CY126" s="1006"/>
      <c r="CZ126" s="1006"/>
      <c r="DA126" s="1006"/>
      <c r="DB126" s="1006"/>
      <c r="DC126" s="1006"/>
      <c r="DD126" s="1006"/>
      <c r="DE126" s="1006"/>
      <c r="DF126" s="1007"/>
      <c r="DG126" s="975" t="s">
        <v>129</v>
      </c>
      <c r="DH126" s="976"/>
      <c r="DI126" s="976"/>
      <c r="DJ126" s="976"/>
      <c r="DK126" s="976"/>
      <c r="DL126" s="976" t="s">
        <v>439</v>
      </c>
      <c r="DM126" s="976"/>
      <c r="DN126" s="976"/>
      <c r="DO126" s="976"/>
      <c r="DP126" s="976"/>
      <c r="DQ126" s="976" t="s">
        <v>129</v>
      </c>
      <c r="DR126" s="976"/>
      <c r="DS126" s="976"/>
      <c r="DT126" s="976"/>
      <c r="DU126" s="976"/>
      <c r="DV126" s="977" t="s">
        <v>129</v>
      </c>
      <c r="DW126" s="977"/>
      <c r="DX126" s="977"/>
      <c r="DY126" s="977"/>
      <c r="DZ126" s="978"/>
    </row>
    <row r="127" spans="1:130" s="247" customFormat="1" ht="26.25" customHeight="1">
      <c r="A127" s="1116"/>
      <c r="B127" s="1004"/>
      <c r="C127" s="1058" t="s">
        <v>490</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443</v>
      </c>
      <c r="AB127" s="1015"/>
      <c r="AC127" s="1015"/>
      <c r="AD127" s="1015"/>
      <c r="AE127" s="1016"/>
      <c r="AF127" s="1017" t="s">
        <v>443</v>
      </c>
      <c r="AG127" s="1015"/>
      <c r="AH127" s="1015"/>
      <c r="AI127" s="1015"/>
      <c r="AJ127" s="1016"/>
      <c r="AK127" s="1017" t="s">
        <v>439</v>
      </c>
      <c r="AL127" s="1015"/>
      <c r="AM127" s="1015"/>
      <c r="AN127" s="1015"/>
      <c r="AO127" s="1016"/>
      <c r="AP127" s="1018" t="s">
        <v>129</v>
      </c>
      <c r="AQ127" s="1019"/>
      <c r="AR127" s="1019"/>
      <c r="AS127" s="1019"/>
      <c r="AT127" s="1020"/>
      <c r="AU127" s="283"/>
      <c r="AV127" s="283"/>
      <c r="AW127" s="283"/>
      <c r="AX127" s="1088" t="s">
        <v>491</v>
      </c>
      <c r="AY127" s="1089"/>
      <c r="AZ127" s="1089"/>
      <c r="BA127" s="1089"/>
      <c r="BB127" s="1089"/>
      <c r="BC127" s="1089"/>
      <c r="BD127" s="1089"/>
      <c r="BE127" s="1090"/>
      <c r="BF127" s="1091" t="s">
        <v>492</v>
      </c>
      <c r="BG127" s="1089"/>
      <c r="BH127" s="1089"/>
      <c r="BI127" s="1089"/>
      <c r="BJ127" s="1089"/>
      <c r="BK127" s="1089"/>
      <c r="BL127" s="1090"/>
      <c r="BM127" s="1091" t="s">
        <v>493</v>
      </c>
      <c r="BN127" s="1089"/>
      <c r="BO127" s="1089"/>
      <c r="BP127" s="1089"/>
      <c r="BQ127" s="1089"/>
      <c r="BR127" s="1089"/>
      <c r="BS127" s="1090"/>
      <c r="BT127" s="1091" t="s">
        <v>494</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495</v>
      </c>
      <c r="CQ127" s="1006"/>
      <c r="CR127" s="1006"/>
      <c r="CS127" s="1006"/>
      <c r="CT127" s="1006"/>
      <c r="CU127" s="1006"/>
      <c r="CV127" s="1006"/>
      <c r="CW127" s="1006"/>
      <c r="CX127" s="1006"/>
      <c r="CY127" s="1006"/>
      <c r="CZ127" s="1006"/>
      <c r="DA127" s="1006"/>
      <c r="DB127" s="1006"/>
      <c r="DC127" s="1006"/>
      <c r="DD127" s="1006"/>
      <c r="DE127" s="1006"/>
      <c r="DF127" s="1007"/>
      <c r="DG127" s="975" t="s">
        <v>439</v>
      </c>
      <c r="DH127" s="976"/>
      <c r="DI127" s="976"/>
      <c r="DJ127" s="976"/>
      <c r="DK127" s="976"/>
      <c r="DL127" s="976" t="s">
        <v>443</v>
      </c>
      <c r="DM127" s="976"/>
      <c r="DN127" s="976"/>
      <c r="DO127" s="976"/>
      <c r="DP127" s="976"/>
      <c r="DQ127" s="976" t="s">
        <v>129</v>
      </c>
      <c r="DR127" s="976"/>
      <c r="DS127" s="976"/>
      <c r="DT127" s="976"/>
      <c r="DU127" s="976"/>
      <c r="DV127" s="977" t="s">
        <v>464</v>
      </c>
      <c r="DW127" s="977"/>
      <c r="DX127" s="977"/>
      <c r="DY127" s="977"/>
      <c r="DZ127" s="978"/>
    </row>
    <row r="128" spans="1:130" s="247" customFormat="1" ht="26.25" customHeight="1" thickBot="1">
      <c r="A128" s="1099" t="s">
        <v>496</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497</v>
      </c>
      <c r="X128" s="1101"/>
      <c r="Y128" s="1101"/>
      <c r="Z128" s="1102"/>
      <c r="AA128" s="1103">
        <v>312606</v>
      </c>
      <c r="AB128" s="1104"/>
      <c r="AC128" s="1104"/>
      <c r="AD128" s="1104"/>
      <c r="AE128" s="1105"/>
      <c r="AF128" s="1106">
        <v>300299</v>
      </c>
      <c r="AG128" s="1104"/>
      <c r="AH128" s="1104"/>
      <c r="AI128" s="1104"/>
      <c r="AJ128" s="1105"/>
      <c r="AK128" s="1106">
        <v>252062</v>
      </c>
      <c r="AL128" s="1104"/>
      <c r="AM128" s="1104"/>
      <c r="AN128" s="1104"/>
      <c r="AO128" s="1105"/>
      <c r="AP128" s="1107"/>
      <c r="AQ128" s="1108"/>
      <c r="AR128" s="1108"/>
      <c r="AS128" s="1108"/>
      <c r="AT128" s="1109"/>
      <c r="AU128" s="283"/>
      <c r="AV128" s="283"/>
      <c r="AW128" s="283"/>
      <c r="AX128" s="944" t="s">
        <v>498</v>
      </c>
      <c r="AY128" s="945"/>
      <c r="AZ128" s="945"/>
      <c r="BA128" s="945"/>
      <c r="BB128" s="945"/>
      <c r="BC128" s="945"/>
      <c r="BD128" s="945"/>
      <c r="BE128" s="946"/>
      <c r="BF128" s="1110" t="s">
        <v>129</v>
      </c>
      <c r="BG128" s="1111"/>
      <c r="BH128" s="1111"/>
      <c r="BI128" s="1111"/>
      <c r="BJ128" s="1111"/>
      <c r="BK128" s="1111"/>
      <c r="BL128" s="1112"/>
      <c r="BM128" s="1110">
        <v>12.9</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499</v>
      </c>
      <c r="CQ128" s="1093"/>
      <c r="CR128" s="1093"/>
      <c r="CS128" s="1093"/>
      <c r="CT128" s="1093"/>
      <c r="CU128" s="1093"/>
      <c r="CV128" s="1093"/>
      <c r="CW128" s="1093"/>
      <c r="CX128" s="1093"/>
      <c r="CY128" s="1093"/>
      <c r="CZ128" s="1093"/>
      <c r="DA128" s="1093"/>
      <c r="DB128" s="1093"/>
      <c r="DC128" s="1093"/>
      <c r="DD128" s="1093"/>
      <c r="DE128" s="1093"/>
      <c r="DF128" s="1094"/>
      <c r="DG128" s="1095">
        <v>29593</v>
      </c>
      <c r="DH128" s="1096"/>
      <c r="DI128" s="1096"/>
      <c r="DJ128" s="1096"/>
      <c r="DK128" s="1096"/>
      <c r="DL128" s="1096">
        <v>25207</v>
      </c>
      <c r="DM128" s="1096"/>
      <c r="DN128" s="1096"/>
      <c r="DO128" s="1096"/>
      <c r="DP128" s="1096"/>
      <c r="DQ128" s="1096">
        <v>20456</v>
      </c>
      <c r="DR128" s="1096"/>
      <c r="DS128" s="1096"/>
      <c r="DT128" s="1096"/>
      <c r="DU128" s="1096"/>
      <c r="DV128" s="1097">
        <v>0.2</v>
      </c>
      <c r="DW128" s="1097"/>
      <c r="DX128" s="1097"/>
      <c r="DY128" s="1097"/>
      <c r="DZ128" s="1098"/>
    </row>
    <row r="129" spans="1:131" s="247" customFormat="1" ht="26.25" customHeight="1">
      <c r="A129" s="986" t="s">
        <v>108</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500</v>
      </c>
      <c r="X129" s="1130"/>
      <c r="Y129" s="1130"/>
      <c r="Z129" s="1131"/>
      <c r="AA129" s="1014">
        <v>13183433</v>
      </c>
      <c r="AB129" s="1015"/>
      <c r="AC129" s="1015"/>
      <c r="AD129" s="1015"/>
      <c r="AE129" s="1016"/>
      <c r="AF129" s="1017">
        <v>13317001</v>
      </c>
      <c r="AG129" s="1015"/>
      <c r="AH129" s="1015"/>
      <c r="AI129" s="1015"/>
      <c r="AJ129" s="1016"/>
      <c r="AK129" s="1017">
        <v>13551373</v>
      </c>
      <c r="AL129" s="1015"/>
      <c r="AM129" s="1015"/>
      <c r="AN129" s="1015"/>
      <c r="AO129" s="1016"/>
      <c r="AP129" s="1132"/>
      <c r="AQ129" s="1133"/>
      <c r="AR129" s="1133"/>
      <c r="AS129" s="1133"/>
      <c r="AT129" s="1134"/>
      <c r="AU129" s="285"/>
      <c r="AV129" s="285"/>
      <c r="AW129" s="285"/>
      <c r="AX129" s="1123" t="s">
        <v>501</v>
      </c>
      <c r="AY129" s="1006"/>
      <c r="AZ129" s="1006"/>
      <c r="BA129" s="1006"/>
      <c r="BB129" s="1006"/>
      <c r="BC129" s="1006"/>
      <c r="BD129" s="1006"/>
      <c r="BE129" s="1007"/>
      <c r="BF129" s="1124" t="s">
        <v>440</v>
      </c>
      <c r="BG129" s="1125"/>
      <c r="BH129" s="1125"/>
      <c r="BI129" s="1125"/>
      <c r="BJ129" s="1125"/>
      <c r="BK129" s="1125"/>
      <c r="BL129" s="1126"/>
      <c r="BM129" s="1124">
        <v>17.899999999999999</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986" t="s">
        <v>502</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503</v>
      </c>
      <c r="X130" s="1130"/>
      <c r="Y130" s="1130"/>
      <c r="Z130" s="1131"/>
      <c r="AA130" s="1014">
        <v>1975111</v>
      </c>
      <c r="AB130" s="1015"/>
      <c r="AC130" s="1015"/>
      <c r="AD130" s="1015"/>
      <c r="AE130" s="1016"/>
      <c r="AF130" s="1017">
        <v>1983822</v>
      </c>
      <c r="AG130" s="1015"/>
      <c r="AH130" s="1015"/>
      <c r="AI130" s="1015"/>
      <c r="AJ130" s="1016"/>
      <c r="AK130" s="1017">
        <v>1977821</v>
      </c>
      <c r="AL130" s="1015"/>
      <c r="AM130" s="1015"/>
      <c r="AN130" s="1015"/>
      <c r="AO130" s="1016"/>
      <c r="AP130" s="1132"/>
      <c r="AQ130" s="1133"/>
      <c r="AR130" s="1133"/>
      <c r="AS130" s="1133"/>
      <c r="AT130" s="1134"/>
      <c r="AU130" s="285"/>
      <c r="AV130" s="285"/>
      <c r="AW130" s="285"/>
      <c r="AX130" s="1123" t="s">
        <v>504</v>
      </c>
      <c r="AY130" s="1006"/>
      <c r="AZ130" s="1006"/>
      <c r="BA130" s="1006"/>
      <c r="BB130" s="1006"/>
      <c r="BC130" s="1006"/>
      <c r="BD130" s="1006"/>
      <c r="BE130" s="1007"/>
      <c r="BF130" s="1160">
        <v>4.8</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505</v>
      </c>
      <c r="X131" s="1168"/>
      <c r="Y131" s="1168"/>
      <c r="Z131" s="1169"/>
      <c r="AA131" s="1061">
        <v>11208322</v>
      </c>
      <c r="AB131" s="1040"/>
      <c r="AC131" s="1040"/>
      <c r="AD131" s="1040"/>
      <c r="AE131" s="1041"/>
      <c r="AF131" s="1039">
        <v>11333179</v>
      </c>
      <c r="AG131" s="1040"/>
      <c r="AH131" s="1040"/>
      <c r="AI131" s="1040"/>
      <c r="AJ131" s="1041"/>
      <c r="AK131" s="1039">
        <v>11573552</v>
      </c>
      <c r="AL131" s="1040"/>
      <c r="AM131" s="1040"/>
      <c r="AN131" s="1040"/>
      <c r="AO131" s="1041"/>
      <c r="AP131" s="1170"/>
      <c r="AQ131" s="1171"/>
      <c r="AR131" s="1171"/>
      <c r="AS131" s="1171"/>
      <c r="AT131" s="1172"/>
      <c r="AU131" s="285"/>
      <c r="AV131" s="285"/>
      <c r="AW131" s="285"/>
      <c r="AX131" s="1142" t="s">
        <v>506</v>
      </c>
      <c r="AY131" s="1093"/>
      <c r="AZ131" s="1093"/>
      <c r="BA131" s="1093"/>
      <c r="BB131" s="1093"/>
      <c r="BC131" s="1093"/>
      <c r="BD131" s="1093"/>
      <c r="BE131" s="1094"/>
      <c r="BF131" s="1143" t="s">
        <v>438</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49" t="s">
        <v>507</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508</v>
      </c>
      <c r="W132" s="1153"/>
      <c r="X132" s="1153"/>
      <c r="Y132" s="1153"/>
      <c r="Z132" s="1154"/>
      <c r="AA132" s="1155">
        <v>6.0781890460000003</v>
      </c>
      <c r="AB132" s="1156"/>
      <c r="AC132" s="1156"/>
      <c r="AD132" s="1156"/>
      <c r="AE132" s="1157"/>
      <c r="AF132" s="1158">
        <v>4.8722869370000002</v>
      </c>
      <c r="AG132" s="1156"/>
      <c r="AH132" s="1156"/>
      <c r="AI132" s="1156"/>
      <c r="AJ132" s="1157"/>
      <c r="AK132" s="1158">
        <v>3.7070209730000001</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509</v>
      </c>
      <c r="W133" s="1136"/>
      <c r="X133" s="1136"/>
      <c r="Y133" s="1136"/>
      <c r="Z133" s="1137"/>
      <c r="AA133" s="1138">
        <v>4.7</v>
      </c>
      <c r="AB133" s="1139"/>
      <c r="AC133" s="1139"/>
      <c r="AD133" s="1139"/>
      <c r="AE133" s="1140"/>
      <c r="AF133" s="1138">
        <v>5.3</v>
      </c>
      <c r="AG133" s="1139"/>
      <c r="AH133" s="1139"/>
      <c r="AI133" s="1139"/>
      <c r="AJ133" s="1140"/>
      <c r="AK133" s="1138">
        <v>4.8</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3JUjbkZ9lxyLn+JycG6688YLaB8qBVyqgyAVEDLloPb+TYDrQfR6hG30NM9DGuYSJstZ+22iutEa110lDWvBeg==" saltValue="WkEF1rD7pRFz7doVPRvRR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zoomScale="85" zoomScaleNormal="85" zoomScaleSheetLayoutView="85"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510</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hWvrclPaD90ikR+FsWtxxX3IABhx+xsgoWMWInW0b+Yl1a4Tim20ZfEqN+xkNcoZ93pBc114juLffd3F3SNO/w==" saltValue="fA9fpSPFg+bdGrml1aqIp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zoomScale="85" zoomScaleNormal="85"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sCe7yIHC7XRtxZh2YiGn2l6dwfpC4bPcq/NNH/B5Ah6EdfrLLCZ3Uoazy01Ussx9obPipDAXf0kafULtnG978g==" saltValue="r47esPGskqKORQEu6XlWW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4"/>
  <sheetViews>
    <sheetView showGridLines="0" zoomScale="85" zoomScaleNormal="85" zoomScaleSheetLayoutView="70"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511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512</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513</v>
      </c>
      <c r="AP7" s="304"/>
      <c r="AQ7" s="305" t="s">
        <v>514</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515</v>
      </c>
      <c r="AQ8" s="311" t="s">
        <v>516</v>
      </c>
      <c r="AR8" s="312" t="s">
        <v>517</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518</v>
      </c>
      <c r="AL9" s="1179"/>
      <c r="AM9" s="1179"/>
      <c r="AN9" s="1180"/>
      <c r="AO9" s="313">
        <v>3418733</v>
      </c>
      <c r="AP9" s="313">
        <v>55171</v>
      </c>
      <c r="AQ9" s="314">
        <v>73117</v>
      </c>
      <c r="AR9" s="315">
        <v>-24.5</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519</v>
      </c>
      <c r="AL10" s="1179"/>
      <c r="AM10" s="1179"/>
      <c r="AN10" s="1180"/>
      <c r="AO10" s="316">
        <v>290808</v>
      </c>
      <c r="AP10" s="316">
        <v>4693</v>
      </c>
      <c r="AQ10" s="317">
        <v>5871</v>
      </c>
      <c r="AR10" s="318">
        <v>-20.100000000000001</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520</v>
      </c>
      <c r="AL11" s="1179"/>
      <c r="AM11" s="1179"/>
      <c r="AN11" s="1180"/>
      <c r="AO11" s="316">
        <v>57648</v>
      </c>
      <c r="AP11" s="316">
        <v>930</v>
      </c>
      <c r="AQ11" s="317">
        <v>5513</v>
      </c>
      <c r="AR11" s="318">
        <v>-83.1</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521</v>
      </c>
      <c r="AL12" s="1179"/>
      <c r="AM12" s="1179"/>
      <c r="AN12" s="1180"/>
      <c r="AO12" s="316">
        <v>46267</v>
      </c>
      <c r="AP12" s="316">
        <v>747</v>
      </c>
      <c r="AQ12" s="317">
        <v>1308</v>
      </c>
      <c r="AR12" s="318">
        <v>-42.9</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522</v>
      </c>
      <c r="AL13" s="1179"/>
      <c r="AM13" s="1179"/>
      <c r="AN13" s="1180"/>
      <c r="AO13" s="316" t="s">
        <v>523</v>
      </c>
      <c r="AP13" s="316" t="s">
        <v>523</v>
      </c>
      <c r="AQ13" s="317">
        <v>3</v>
      </c>
      <c r="AR13" s="318" t="s">
        <v>523</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524</v>
      </c>
      <c r="AL14" s="1179"/>
      <c r="AM14" s="1179"/>
      <c r="AN14" s="1180"/>
      <c r="AO14" s="316">
        <v>153765</v>
      </c>
      <c r="AP14" s="316">
        <v>2481</v>
      </c>
      <c r="AQ14" s="317">
        <v>2952</v>
      </c>
      <c r="AR14" s="318">
        <v>-16</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525</v>
      </c>
      <c r="AL15" s="1179"/>
      <c r="AM15" s="1179"/>
      <c r="AN15" s="1180"/>
      <c r="AO15" s="316">
        <v>85352</v>
      </c>
      <c r="AP15" s="316">
        <v>1377</v>
      </c>
      <c r="AQ15" s="317">
        <v>1788</v>
      </c>
      <c r="AR15" s="318">
        <v>-23</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526</v>
      </c>
      <c r="AL16" s="1182"/>
      <c r="AM16" s="1182"/>
      <c r="AN16" s="1183"/>
      <c r="AO16" s="316">
        <v>-281761</v>
      </c>
      <c r="AP16" s="316">
        <v>-4547</v>
      </c>
      <c r="AQ16" s="317">
        <v>-6565</v>
      </c>
      <c r="AR16" s="318">
        <v>-30.7</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182</v>
      </c>
      <c r="AL17" s="1182"/>
      <c r="AM17" s="1182"/>
      <c r="AN17" s="1183"/>
      <c r="AO17" s="316">
        <v>3770812</v>
      </c>
      <c r="AP17" s="316">
        <v>60853</v>
      </c>
      <c r="AQ17" s="317">
        <v>83986</v>
      </c>
      <c r="AR17" s="318">
        <v>-27.5</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527</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528</v>
      </c>
      <c r="AP20" s="324" t="s">
        <v>529</v>
      </c>
      <c r="AQ20" s="325" t="s">
        <v>530</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531</v>
      </c>
      <c r="AL21" s="1174"/>
      <c r="AM21" s="1174"/>
      <c r="AN21" s="1175"/>
      <c r="AO21" s="328">
        <v>6.47</v>
      </c>
      <c r="AP21" s="329">
        <v>8.24</v>
      </c>
      <c r="AQ21" s="330">
        <v>-1.77</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532</v>
      </c>
      <c r="AL22" s="1174"/>
      <c r="AM22" s="1174"/>
      <c r="AN22" s="1175"/>
      <c r="AO22" s="333">
        <v>100</v>
      </c>
      <c r="AP22" s="334">
        <v>98.1</v>
      </c>
      <c r="AQ22" s="335">
        <v>1.9</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535</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513</v>
      </c>
      <c r="AP30" s="304"/>
      <c r="AQ30" s="305" t="s">
        <v>514</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515</v>
      </c>
      <c r="AQ31" s="311" t="s">
        <v>516</v>
      </c>
      <c r="AR31" s="312" t="s">
        <v>517</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536</v>
      </c>
      <c r="AL32" s="1190"/>
      <c r="AM32" s="1190"/>
      <c r="AN32" s="1191"/>
      <c r="AO32" s="343">
        <v>2216754</v>
      </c>
      <c r="AP32" s="343">
        <v>35774</v>
      </c>
      <c r="AQ32" s="344">
        <v>53780</v>
      </c>
      <c r="AR32" s="345">
        <v>-33.5</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537</v>
      </c>
      <c r="AL33" s="1190"/>
      <c r="AM33" s="1190"/>
      <c r="AN33" s="1191"/>
      <c r="AO33" s="343" t="s">
        <v>523</v>
      </c>
      <c r="AP33" s="343" t="s">
        <v>523</v>
      </c>
      <c r="AQ33" s="344" t="s">
        <v>523</v>
      </c>
      <c r="AR33" s="345" t="s">
        <v>523</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538</v>
      </c>
      <c r="AL34" s="1190"/>
      <c r="AM34" s="1190"/>
      <c r="AN34" s="1191"/>
      <c r="AO34" s="343" t="s">
        <v>523</v>
      </c>
      <c r="AP34" s="343" t="s">
        <v>523</v>
      </c>
      <c r="AQ34" s="344">
        <v>5</v>
      </c>
      <c r="AR34" s="345" t="s">
        <v>523</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539</v>
      </c>
      <c r="AL35" s="1190"/>
      <c r="AM35" s="1190"/>
      <c r="AN35" s="1191"/>
      <c r="AO35" s="343">
        <v>357709</v>
      </c>
      <c r="AP35" s="343">
        <v>5773</v>
      </c>
      <c r="AQ35" s="344">
        <v>13935</v>
      </c>
      <c r="AR35" s="345">
        <v>-58.6</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540</v>
      </c>
      <c r="AL36" s="1190"/>
      <c r="AM36" s="1190"/>
      <c r="AN36" s="1191"/>
      <c r="AO36" s="343">
        <v>53854</v>
      </c>
      <c r="AP36" s="343">
        <v>869</v>
      </c>
      <c r="AQ36" s="344">
        <v>1226</v>
      </c>
      <c r="AR36" s="345">
        <v>-29.1</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541</v>
      </c>
      <c r="AL37" s="1190"/>
      <c r="AM37" s="1190"/>
      <c r="AN37" s="1191"/>
      <c r="AO37" s="343">
        <v>30600</v>
      </c>
      <c r="AP37" s="343">
        <v>494</v>
      </c>
      <c r="AQ37" s="344">
        <v>824</v>
      </c>
      <c r="AR37" s="345">
        <v>-40</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542</v>
      </c>
      <c r="AL38" s="1193"/>
      <c r="AM38" s="1193"/>
      <c r="AN38" s="1194"/>
      <c r="AO38" s="346" t="s">
        <v>523</v>
      </c>
      <c r="AP38" s="346" t="s">
        <v>523</v>
      </c>
      <c r="AQ38" s="347">
        <v>1</v>
      </c>
      <c r="AR38" s="335" t="s">
        <v>523</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543</v>
      </c>
      <c r="AL39" s="1193"/>
      <c r="AM39" s="1193"/>
      <c r="AN39" s="1194"/>
      <c r="AO39" s="343">
        <v>-252062</v>
      </c>
      <c r="AP39" s="343">
        <v>-4068</v>
      </c>
      <c r="AQ39" s="344">
        <v>-3983</v>
      </c>
      <c r="AR39" s="345">
        <v>2.1</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544</v>
      </c>
      <c r="AL40" s="1190"/>
      <c r="AM40" s="1190"/>
      <c r="AN40" s="1191"/>
      <c r="AO40" s="343">
        <v>-1977821</v>
      </c>
      <c r="AP40" s="343">
        <v>-31918</v>
      </c>
      <c r="AQ40" s="344">
        <v>-48081</v>
      </c>
      <c r="AR40" s="345">
        <v>-33.6</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294</v>
      </c>
      <c r="AL41" s="1196"/>
      <c r="AM41" s="1196"/>
      <c r="AN41" s="1197"/>
      <c r="AO41" s="343">
        <v>429034</v>
      </c>
      <c r="AP41" s="343">
        <v>6924</v>
      </c>
      <c r="AQ41" s="344">
        <v>17707</v>
      </c>
      <c r="AR41" s="345">
        <v>-60.9</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545</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547</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513</v>
      </c>
      <c r="AN49" s="1186" t="s">
        <v>548</v>
      </c>
      <c r="AO49" s="1187"/>
      <c r="AP49" s="1187"/>
      <c r="AQ49" s="1187"/>
      <c r="AR49" s="1188"/>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549</v>
      </c>
      <c r="AO50" s="360" t="s">
        <v>550</v>
      </c>
      <c r="AP50" s="361" t="s">
        <v>551</v>
      </c>
      <c r="AQ50" s="362" t="s">
        <v>552</v>
      </c>
      <c r="AR50" s="363" t="s">
        <v>553</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554</v>
      </c>
      <c r="AL51" s="356"/>
      <c r="AM51" s="364">
        <v>4953319</v>
      </c>
      <c r="AN51" s="365">
        <v>79717</v>
      </c>
      <c r="AO51" s="366">
        <v>-21.6</v>
      </c>
      <c r="AP51" s="367">
        <v>92247</v>
      </c>
      <c r="AQ51" s="368">
        <v>39.200000000000003</v>
      </c>
      <c r="AR51" s="369">
        <v>-60.8</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555</v>
      </c>
      <c r="AM52" s="372">
        <v>2941579</v>
      </c>
      <c r="AN52" s="373">
        <v>47341</v>
      </c>
      <c r="AO52" s="374">
        <v>-25.8</v>
      </c>
      <c r="AP52" s="375">
        <v>37204</v>
      </c>
      <c r="AQ52" s="376">
        <v>16.899999999999999</v>
      </c>
      <c r="AR52" s="377">
        <v>-42.7</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556</v>
      </c>
      <c r="AL53" s="356"/>
      <c r="AM53" s="364">
        <v>4676771</v>
      </c>
      <c r="AN53" s="365">
        <v>75233</v>
      </c>
      <c r="AO53" s="366">
        <v>-5.6</v>
      </c>
      <c r="AP53" s="367">
        <v>67319</v>
      </c>
      <c r="AQ53" s="368">
        <v>-27</v>
      </c>
      <c r="AR53" s="369">
        <v>21.4</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555</v>
      </c>
      <c r="AM54" s="372">
        <v>1830525</v>
      </c>
      <c r="AN54" s="373">
        <v>29447</v>
      </c>
      <c r="AO54" s="374">
        <v>-37.799999999999997</v>
      </c>
      <c r="AP54" s="375">
        <v>38101</v>
      </c>
      <c r="AQ54" s="376">
        <v>2.4</v>
      </c>
      <c r="AR54" s="377">
        <v>-40.200000000000003</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557</v>
      </c>
      <c r="AL55" s="356"/>
      <c r="AM55" s="364">
        <v>3981370</v>
      </c>
      <c r="AN55" s="365">
        <v>64218</v>
      </c>
      <c r="AO55" s="366">
        <v>-14.6</v>
      </c>
      <c r="AP55" s="367">
        <v>70615</v>
      </c>
      <c r="AQ55" s="368">
        <v>4.9000000000000004</v>
      </c>
      <c r="AR55" s="369">
        <v>-19.5</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555</v>
      </c>
      <c r="AM56" s="372">
        <v>1421917</v>
      </c>
      <c r="AN56" s="373">
        <v>22935</v>
      </c>
      <c r="AO56" s="374">
        <v>-22.1</v>
      </c>
      <c r="AP56" s="375">
        <v>37382</v>
      </c>
      <c r="AQ56" s="376">
        <v>-1.9</v>
      </c>
      <c r="AR56" s="377">
        <v>-20.2</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558</v>
      </c>
      <c r="AL57" s="356"/>
      <c r="AM57" s="364">
        <v>3192184</v>
      </c>
      <c r="AN57" s="365">
        <v>51426</v>
      </c>
      <c r="AO57" s="366">
        <v>-19.899999999999999</v>
      </c>
      <c r="AP57" s="367">
        <v>69185</v>
      </c>
      <c r="AQ57" s="368">
        <v>-2</v>
      </c>
      <c r="AR57" s="369">
        <v>-17.899999999999999</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555</v>
      </c>
      <c r="AM58" s="372">
        <v>1746819</v>
      </c>
      <c r="AN58" s="373">
        <v>28141</v>
      </c>
      <c r="AO58" s="374">
        <v>22.7</v>
      </c>
      <c r="AP58" s="375">
        <v>38519</v>
      </c>
      <c r="AQ58" s="376">
        <v>3</v>
      </c>
      <c r="AR58" s="377">
        <v>19.7</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559</v>
      </c>
      <c r="AL59" s="356"/>
      <c r="AM59" s="364">
        <v>3949310</v>
      </c>
      <c r="AN59" s="365">
        <v>63733</v>
      </c>
      <c r="AO59" s="366">
        <v>23.9</v>
      </c>
      <c r="AP59" s="367">
        <v>70166</v>
      </c>
      <c r="AQ59" s="368">
        <v>1.4</v>
      </c>
      <c r="AR59" s="369">
        <v>22.5</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555</v>
      </c>
      <c r="AM60" s="372">
        <v>1966755</v>
      </c>
      <c r="AN60" s="373">
        <v>31739</v>
      </c>
      <c r="AO60" s="374">
        <v>12.8</v>
      </c>
      <c r="AP60" s="375">
        <v>36115</v>
      </c>
      <c r="AQ60" s="376">
        <v>-6.2</v>
      </c>
      <c r="AR60" s="377">
        <v>19</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560</v>
      </c>
      <c r="AL61" s="378"/>
      <c r="AM61" s="379">
        <v>4150591</v>
      </c>
      <c r="AN61" s="380">
        <v>66865</v>
      </c>
      <c r="AO61" s="381">
        <v>-7.6</v>
      </c>
      <c r="AP61" s="382">
        <v>73906</v>
      </c>
      <c r="AQ61" s="383">
        <v>3.3</v>
      </c>
      <c r="AR61" s="369">
        <v>-10.9</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555</v>
      </c>
      <c r="AM62" s="372">
        <v>1981519</v>
      </c>
      <c r="AN62" s="373">
        <v>31921</v>
      </c>
      <c r="AO62" s="374">
        <v>-10</v>
      </c>
      <c r="AP62" s="375">
        <v>37464</v>
      </c>
      <c r="AQ62" s="376">
        <v>2.8</v>
      </c>
      <c r="AR62" s="377">
        <v>-12.8</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6aROUg3ONt9cK1PJHuy46hOv2bcGwIgRPplpGg9naofhwR91QPrORhe5WqAww02bVtjEUe7jpHu1vN0V97IWwg==" saltValue="MOPLthcmf1JqXEya6uWqy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85" zoomScaleNormal="85" zoomScaleSheetLayoutView="70"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562</v>
      </c>
    </row>
    <row r="120" spans="125:125" ht="13.5" hidden="1" customHeight="1"/>
    <row r="121" spans="125:125" ht="13.5" hidden="1" customHeight="1">
      <c r="DU121" s="291"/>
    </row>
  </sheetData>
  <sheetProtection algorithmName="SHA-512" hashValue="QET00eB8Z+SrCBCbn9PE9cP3x08jt3MBLxdjYTTb8uEfpC6ww8hZOc+jczyTK6FiPmHvWf4FUbkBKFEdzhcOOA==" saltValue="GtIqQAv5z1qtxnlonoaa1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85" zoomScaleNormal="85"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563</v>
      </c>
    </row>
  </sheetData>
  <sheetProtection algorithmName="SHA-512" hashValue="pP7pIGwO3vSRJ9bG3iSiBmhW/3wH9ZOUJFgxsSCsVBwpgyfv9zSpu7kjd8gTZIaCfbRv67SCP2/nj/Td0UR/6w==" saltValue="ta7OlU3P7d8pZW6YnAv3X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564</v>
      </c>
      <c r="G46" s="8" t="s">
        <v>565</v>
      </c>
      <c r="H46" s="8" t="s">
        <v>566</v>
      </c>
      <c r="I46" s="8" t="s">
        <v>567</v>
      </c>
      <c r="J46" s="9" t="s">
        <v>568</v>
      </c>
    </row>
    <row r="47" spans="2:10" ht="57.75" customHeight="1">
      <c r="B47" s="10"/>
      <c r="C47" s="1198" t="s">
        <v>3</v>
      </c>
      <c r="D47" s="1198"/>
      <c r="E47" s="1199"/>
      <c r="F47" s="11">
        <v>27.56</v>
      </c>
      <c r="G47" s="12">
        <v>30.2</v>
      </c>
      <c r="H47" s="12">
        <v>32.07</v>
      </c>
      <c r="I47" s="12">
        <v>28.41</v>
      </c>
      <c r="J47" s="13">
        <v>33.340000000000003</v>
      </c>
    </row>
    <row r="48" spans="2:10" ht="57.75" customHeight="1">
      <c r="B48" s="14"/>
      <c r="C48" s="1200" t="s">
        <v>4</v>
      </c>
      <c r="D48" s="1200"/>
      <c r="E48" s="1201"/>
      <c r="F48" s="15">
        <v>12.79</v>
      </c>
      <c r="G48" s="16">
        <v>12.77</v>
      </c>
      <c r="H48" s="16">
        <v>9.6300000000000008</v>
      </c>
      <c r="I48" s="16">
        <v>10.45</v>
      </c>
      <c r="J48" s="17">
        <v>10.16</v>
      </c>
    </row>
    <row r="49" spans="2:10" ht="57.75" customHeight="1" thickBot="1">
      <c r="B49" s="18"/>
      <c r="C49" s="1202" t="s">
        <v>5</v>
      </c>
      <c r="D49" s="1202"/>
      <c r="E49" s="1203"/>
      <c r="F49" s="19">
        <v>15.73</v>
      </c>
      <c r="G49" s="20">
        <v>2.56</v>
      </c>
      <c r="H49" s="20" t="s">
        <v>569</v>
      </c>
      <c r="I49" s="20" t="s">
        <v>570</v>
      </c>
      <c r="J49" s="21">
        <v>5.31</v>
      </c>
    </row>
    <row r="50" spans="2:10" ht="13.5" customHeight="1"/>
  </sheetData>
  <sheetProtection algorithmName="SHA-512" hashValue="ndSY+UqwDDeAfgpQVqwwp0dS44efuliniy0ytlJ2GBo+SA40wQ9ddMmqC3JHaOljdhJaG2URdEpNFr9QW04l3w==" saltValue="Vt8K8I0dufo6tfxSdIZcO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user</cp:lastModifiedBy>
  <cp:lastPrinted>2021-03-05T03:20:40Z</cp:lastPrinted>
  <dcterms:created xsi:type="dcterms:W3CDTF">2021-02-05T01:12:35Z</dcterms:created>
  <dcterms:modified xsi:type="dcterms:W3CDTF">2021-03-08T05:41:31Z</dcterms:modified>
</cp:coreProperties>
</file>