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5" windowWidth="15360" windowHeight="7620" tabRatio="8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Sheet1" sheetId="18" r:id="rId15"/>
  </sheets>
  <calcPr calcId="145621" concurrentManualCount="2"/>
</workbook>
</file>

<file path=xl/calcChain.xml><?xml version="1.0" encoding="utf-8"?>
<calcChain xmlns="http://schemas.openxmlformats.org/spreadsheetml/2006/main">
  <c r="AA34" i="12" l="1"/>
  <c r="AA33" i="12"/>
  <c r="AA32" i="12"/>
  <c r="AA31" i="12"/>
  <c r="AA30" i="12"/>
  <c r="AA29"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<sst xmlns="http://schemas.openxmlformats.org/spreadsheetml/2006/main" count="1038" uniqueCount="598">
  <si>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</si>
  <si>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</si>
  <si>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</si>
  <si>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</si>
  <si>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</si>
  <si>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</si>
  <si>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</si>
  <si>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</si>
  <si>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</si>
  <si>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</si>
  <si>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</si>
  <si>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</si>
  <si>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</si>
  <si>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</si>
  <si>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</si>
  <si>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</si>
  <si>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</si>
  <si>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</si>
  <si>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</si>
  <si>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</si>
  <si>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</si>
  <si>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</si>
  <si>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</si>
  <si>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</si>
  <si>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</si>
  <si>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</si>
  <si>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</si>
  <si>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</si>
  <si>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</si>
  <si>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</si>
  <si>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</si>
  <si>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</si>
  <si>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</si>
  <si>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</si>
  <si>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</si>
  <si>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</si>
  <si>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</si>
  <si>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</si>
  <si>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</si>
  <si>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</si>
  <si>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</si>
  <si>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</si>
  <si>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</si>
  <si>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</si>
  <si>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</si>
  <si>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</si>
  <si>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</si>
  <si>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</si>
  <si>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</si>
  <si>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</si>
  <si>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</si>
  <si>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</si>
  <si>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</si>
  <si>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</si>
  <si>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</si>
  <si>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</si>
  <si>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</si>
  <si>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</si>
  <si>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</si>
  <si>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</si>
  <si>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</si>
  <si>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</si>
  <si>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</si>
  <si>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</si>
  <si>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</si>
  <si>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</si>
  <si>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</si>
  <si>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</si>
  <si>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</si>
  <si>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</si>
  <si>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</si>
  <si>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</si>
  <si>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</si>
  <si>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</si>
  <si>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</si>
  <si>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</si>
  <si>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</si>
  <si>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</si>
  <si>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</si>
  <si>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</si>
  <si>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</si>
  <si>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</si>
  <si>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</si>
  <si>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</si>
  <si>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</si>
  <si>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</si>
  <si>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</si>
  <si>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</si>
  <si>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</si>
  <si>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</si>
  <si>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</si>
  <si>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</si>
  <si>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</si>
  <si>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</si>
  <si>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</si>
  <si>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</si>
  <si>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</si>
  <si>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</si>
  <si>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</si>
  <si>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</si>
  <si>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</si>
  <si>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</si>
  <si>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</si>
  <si>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</si>
  <si>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</si>
  <si>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</si>
  <si>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</si>
  <si>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</si>
  <si>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</si>
  <si>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</si>
  <si>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</si>
  <si>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</si>
  <si>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</si>
  <si>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</si>
  <si>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</si>
  <si>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</si>
  <si>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</si>
  <si>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</si>
  <si>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</si>
  <si>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</si>
  <si>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</si>
  <si>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</si>
  <si>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</si>
  <si>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</si>
  <si>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</si>
  <si>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</si>
  <si>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</si>
  <si>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</si>
  <si>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</si>
  <si>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</si>
  <si>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</si>
  <si>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</si>
  <si>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</si>
  <si>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</si>
  <si>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</si>
  <si>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</si>
  <si>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</si>
  <si>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</si>
  <si>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</si>
  <si>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</si>
  <si>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</si>
  <si>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</si>
  <si>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</si>
  <si>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</si>
  <si>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</si>
  <si>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</si>
  <si>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</si>
  <si>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</si>
  <si>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</si>
  <si>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</si>
  <si>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</si>
  <si>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</si>
  <si>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</si>
  <si>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</si>
  <si>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</si>
  <si>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</si>
  <si>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</si>
  <si>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</si>
  <si>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</si>
  <si>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</si>
  <si>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</si>
  <si>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</si>
  <si>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</si>
  <si>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</si>
  <si>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</si>
  <si>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</si>
  <si>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</si>
  <si>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</si>
  <si>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</si>
  <si>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</si>
  <si>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</si>
  <si>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</si>
  <si>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</si>
  <si>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</si>
  <si>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</si>
  <si>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</si>
  <si>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</si>
  <si>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</si>
  <si>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</si>
  <si>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</si>
  <si>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</si>
  <si>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</si>
  <si>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</si>
  <si>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</si>
  <si>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</si>
  <si>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</si>
  <si>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</si>
  <si>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</si>
  <si>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</si>
  <si>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</si>
  <si>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</si>
  <si>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</si>
  <si>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</si>
  <si>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</si>
  <si>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</si>
  <si>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</si>
  <si>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</si>
  <si>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</si>
  <si>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</si>
  <si>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</si>
  <si>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</si>
  <si>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</si>
  <si>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</si>
  <si>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</si>
  <si>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</si>
  <si>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</si>
  <si>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山形県天童市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</si>
  <si>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</si>
  <si>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</si>
  <si>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</si>
  <si>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</si>
  <si>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</si>
  <si>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</si>
  <si>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</si>
  <si>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</si>
  <si>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</si>
  <si>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</si>
  <si>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</si>
  <si>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</si>
  <si>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</si>
  <si>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</si>
  <si>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</si>
  <si>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</si>
  <si>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</si>
  <si>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</si>
  <si>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</si>
  <si>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</si>
  <si>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</si>
  <si>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</si>
  <si>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</si>
  <si>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</si>
  <si>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</si>
  <si>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</si>
  <si>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</si>
  <si>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</si>
  <si>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</si>
  <si>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</si>
  <si>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</si>
  <si>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</si>
  <si>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</si>
  <si>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</si>
  <si>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</si>
  <si>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</si>
  <si>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</si>
  <si>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</si>
  <si>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</si>
  <si>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</si>
  <si>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</si>
  <si>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</si>
  <si>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</si>
  <si>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</si>
  <si>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</si>
  <si>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</si>
  <si>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</si>
  <si>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</si>
  <si>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</si>
  <si>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</si>
  <si>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</si>
  <si>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</si>
  <si>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</si>
  <si>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</si>
  <si>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</si>
  <si>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</si>
  <si>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</si>
  <si>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</si>
  <si>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</si>
  <si>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</si>
  <si>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</si>
  <si>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</si>
  <si>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</si>
  <si>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</si>
  <si>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</si>
  <si>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</si>
  <si>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</si>
  <si>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</si>
  <si>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</si>
  <si>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</si>
  <si>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</si>
  <si>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</si>
  <si>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</si>
  <si>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</si>
  <si>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</si>
  <si>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</si>
  <si>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</si>
  <si>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</si>
  <si>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</si>
  <si>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</si>
  <si>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</si>
  <si>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</si>
  <si>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</si>
  <si>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</si>
  <si>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</si>
  <si>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</si>
  <si>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</si>
  <si>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</si>
  <si>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</si>
  <si>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</si>
  <si>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</si>
  <si>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</si>
  <si>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</si>
  <si>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</si>
  <si>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</si>
  <si>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</si>
  <si>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</si>
  <si>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</si>
  <si>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</si>
  <si>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</si>
  <si>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</si>
  <si>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</si>
  <si>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</si>
  <si>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</si>
  <si>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</si>
  <si>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</si>
  <si>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</si>
  <si>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</si>
  <si>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</si>
  <si>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</si>
  <si>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</si>
  <si>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</si>
  <si>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</si>
  <si>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</si>
  <si>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</si>
  <si>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</si>
  <si>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</si>
  <si>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</si>
  <si>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</si>
  <si>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</si>
  <si>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</si>
  <si>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</si>
  <si>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</si>
  <si>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</si>
  <si>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</si>
  <si>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</si>
  <si>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</si>
  <si>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</si>
  <si>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</si>
  <si>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</si>
  <si>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</si>
  <si>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</si>
  <si>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</si>
  <si>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</si>
  <si>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</si>
  <si>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</si>
  <si>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</si>
  <si>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</si>
  <si>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</si>
  <si>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</si>
  <si>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</si>
  <si>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</si>
  <si>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</si>
  <si>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</si>
  <si>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</si>
  <si>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</si>
  <si>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</si>
  <si>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</si>
  <si>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</si>
  <si>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山形県天童市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</si>
  <si>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</si>
  <si>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</si>
  <si>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</si>
  <si>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</si>
  <si>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</si>
  <si>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</si>
  <si>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</si>
  <si>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</si>
  <si>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</si>
  <si>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</si>
  <si>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</si>
  <si>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</si>
  <si>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</si>
  <si>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</si>
  <si>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</si>
  <si>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</si>
  <si>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</si>
  <si>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</si>
  <si>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</si>
  <si>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</si>
  <si>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</si>
  <si>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</si>
  <si>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</si>
  <si>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</si>
  <si>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</si>
  <si>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</si>
  <si>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</si>
  <si>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</si>
  <si>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</si>
  <si>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</si>
  <si>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</si>
  <si>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</si>
  <si>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</si>
  <si>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</si>
  <si>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</si>
  <si>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</si>
  <si>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</si>
  <si>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</si>
  <si>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</si>
  <si>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</si>
  <si>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</si>
  <si>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</si>
  <si>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天童市公共下水道事業会計</t>
    <phoneticPr fontId="5"/>
  </si>
  <si>
    <t>法適用企業</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</si>
  <si>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</si>
  <si>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</si>
  <si>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</si>
  <si>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</si>
  <si>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</si>
  <si>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</si>
  <si>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</si>
  <si>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</si>
  <si>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</si>
  <si>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</si>
  <si>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</si>
  <si>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</si>
  <si>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</si>
  <si>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</si>
  <si>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</si>
  <si>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</si>
  <si>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</si>
  <si>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</si>
  <si>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</si>
  <si>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</si>
  <si>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</si>
  <si>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</si>
  <si>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</si>
  <si>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</si>
  <si>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</si>
  <si>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</si>
  <si>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</si>
  <si>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</si>
  <si>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</si>
  <si>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</si>
  <si>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</si>
  <si>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</si>
  <si>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</si>
  <si>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</si>
  <si>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</si>
  <si>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</si>
  <si>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</si>
  <si>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</si>
  <si>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</si>
  <si>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</si>
  <si>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</si>
  <si>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</si>
  <si>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</si>
  <si>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</si>
  <si>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</si>
  <si>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</si>
  <si>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</si>
  <si>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</si>
  <si>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</si>
  <si>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</si>
  <si>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</si>
  <si>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</si>
  <si>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</si>
  <si>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</si>
  <si>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</si>
  <si>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</si>
  <si>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</si>
  <si>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</si>
  <si>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</si>
  <si>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</si>
  <si>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</si>
  <si>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</si>
  <si>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</si>
  <si>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</si>
  <si>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</si>
  <si>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</si>
  <si>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</si>
  <si>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</si>
  <si>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</si>
  <si>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</si>
  <si>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</si>
  <si>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天童市公共下水道事業会計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</si>
  <si>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</si>
  <si>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</si>
  <si>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天童市民病院事業会計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</si>
  <si>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</si>
  <si>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天童市水道事業会計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</si>
  <si>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</si>
  <si>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</si>
  <si>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</si>
  <si>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</si>
  <si>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</si>
  <si>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</si>
  <si>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</si>
  <si>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</si>
  <si>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</si>
  <si>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</si>
  <si>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</si>
  <si>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</si>
  <si>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</si>
  <si>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</si>
  <si>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</si>
  <si>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</si>
  <si>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</si>
  <si>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</si>
  <si>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</si>
  <si>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</si>
  <si>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</si>
  <si>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</si>
  <si>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</si>
  <si>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</si>
  <si>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</si>
  <si>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</si>
  <si>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</si>
  <si>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</si>
  <si>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</si>
  <si>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</si>
  <si>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</si>
  <si>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</si>
  <si>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</si>
  <si>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</si>
  <si>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</si>
  <si>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</si>
  <si>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</si>
  <si>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</si>
  <si>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</si>
  <si>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</si>
  <si>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</si>
  <si>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</si>
  <si>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</si>
  <si>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</si>
  <si>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</si>
  <si>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</si>
  <si>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</si>
  <si>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</si>
  <si>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</si>
  <si>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</si>
  <si>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</si>
  <si>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</si>
  <si>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</si>
  <si>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</si>
  <si>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</si>
  <si>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</si>
  <si>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</si>
  <si>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</si>
  <si>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</si>
  <si>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</si>
  <si>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</si>
  <si>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</si>
  <si>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</si>
  <si>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</si>
  <si>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</si>
  <si>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</si>
  <si>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</si>
  <si>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</si>
  <si>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</si>
  <si>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</si>
  <si>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</si>
  <si>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</si>
  <si>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</si>
  <si>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</si>
  <si>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</si>
  <si>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</si>
  <si>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</si>
  <si>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</si>
  <si>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</si>
  <si>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</si>
  <si>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</si>
  <si>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</si>
  <si>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</si>
  <si>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</si>
  <si>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</si>
  <si>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</si>
  <si>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</si>
  <si>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</si>
  <si>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</si>
  <si>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</si>
  <si>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天童市水道事業会計</t>
  </si>
  <si>
    <t>一般会計</t>
  </si>
  <si>
    <t>天童市公共下水道事業会計</t>
  </si>
  <si>
    <t>国民健康保険特別会計</t>
  </si>
  <si>
    <t>天童市民病院事業会計</t>
  </si>
  <si>
    <t>介護保険特別会計</t>
  </si>
  <si>
    <t>工業団地整備事業特別会計</t>
  </si>
  <si>
    <t>後期高齢者医療特別会計</t>
  </si>
  <si>
    <t>その他会計（赤字）</t>
  </si>
  <si>
    <t>その他会計（黒字）</t>
  </si>
  <si>
    <t>-</t>
    <phoneticPr fontId="2"/>
  </si>
  <si>
    <t>-</t>
    <phoneticPr fontId="2"/>
  </si>
  <si>
    <t>-</t>
    <phoneticPr fontId="2"/>
  </si>
  <si>
    <t>スポーツクラブ天童</t>
  </si>
  <si>
    <t>天童ターミナルビル</t>
  </si>
  <si>
    <t>天童市文化・スポーツ振興事業団</t>
  </si>
  <si>
    <t>天童市土地開発公社</t>
  </si>
  <si>
    <t>○</t>
  </si>
  <si>
    <t>東根市外二市一町共立衛生処理組合</t>
  </si>
  <si>
    <t>山形県消防補償等組合</t>
  </si>
  <si>
    <t>山形県自治会館管理組合</t>
  </si>
  <si>
    <t>山形県後期高齢者医療広域連合（普通会計分）</t>
  </si>
  <si>
    <t>山形県後期高齢者医療広域連合（事業会計分）</t>
  </si>
  <si>
    <t>-</t>
    <phoneticPr fontId="2"/>
  </si>
  <si>
    <t>教育振興基金</t>
    <rPh sb="0" eb="2">
      <t>キョウイク</t>
    </rPh>
    <rPh sb="2" eb="4">
      <t>シンコウ</t>
    </rPh>
    <rPh sb="4" eb="6">
      <t>キキン</t>
    </rPh>
    <phoneticPr fontId="11"/>
  </si>
  <si>
    <t>スポーツ振興基金</t>
    <rPh sb="4" eb="6">
      <t>シンコウ</t>
    </rPh>
    <rPh sb="6" eb="8">
      <t>キキン</t>
    </rPh>
    <phoneticPr fontId="11"/>
  </si>
  <si>
    <t>福祉振興基金</t>
    <rPh sb="0" eb="2">
      <t>フクシ</t>
    </rPh>
    <rPh sb="2" eb="4">
      <t>シンコウ</t>
    </rPh>
    <rPh sb="4" eb="6">
      <t>キキン</t>
    </rPh>
    <phoneticPr fontId="11"/>
  </si>
  <si>
    <t>スポーツ施設整備基金</t>
    <rPh sb="4" eb="6">
      <t>シセツ</t>
    </rPh>
    <rPh sb="6" eb="8">
      <t>セイビ</t>
    </rPh>
    <rPh sb="8" eb="10">
      <t>キキン</t>
    </rPh>
    <phoneticPr fontId="11"/>
  </si>
  <si>
    <t>市有施設整備基金</t>
    <rPh sb="0" eb="2">
      <t>シユウ</t>
    </rPh>
    <rPh sb="2" eb="4">
      <t>シセツ</t>
    </rPh>
    <rPh sb="4" eb="6">
      <t>セイビ</t>
    </rPh>
    <rPh sb="6" eb="8">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</si>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</sst>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5"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3"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109" xfId="15" applyFont="1" applyBorder="1" applyAlignment="1" applyProtection="1">
      <alignment horizontal="center" vertical="center" shrinkToFit="1"/>
      <protection locked="0"/>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21"/>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44"/>
    <cellStyle name="標準 9"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BE9D-46DE-9A75-733227DF02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82583</c:v>
                </c:pt>
                <c:pt idx="1">
                  <c:v>101737</c:v>
                </c:pt>
                <c:pt idx="2">
                  <c:v>79717</c:v>
                </c:pt>
                <c:pt idx="3">
                  <c:v>75233</c:v>
                </c:pt>
                <c:pt idx="4">
                  <c:v>64218</c:v>
                </c:pt>
              </c:numCache>
            </c:numRef>
          </c:val>
          <c:smooth val="0"/>
          <c:extLst xmlns:c16r2="http://schemas.microsoft.com/office/drawing/2015/06/chart">
            <c:ext xmlns:c16="http://schemas.microsoft.com/office/drawing/2014/chart" uri="{C3380CC4-5D6E-409C-BE32-E72D297353CC}">
              <c16:uniqueId val="{00000001-BE9D-46DE-9A75-733227DF0294}"/>
            </c:ext>
          </c:extLst>
        </c:ser>
        <c:dLbls>
          <c:showLegendKey val="0"/>
          <c:showVal val="0"/>
          <c:showCatName val="0"/>
          <c:showSerName val="0"/>
          <c:showPercent val="0"/>
          <c:showBubbleSize val="0"/>
        </c:dLbls>
        <c:marker val="1"/>
        <c:smooth val="0"/>
        <c:axId val="103809024"/>
        <c:axId val="105113472"/>
      </c:lineChart>
      <c:catAx>
        <c:axId val="10380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13472"/>
        <c:crosses val="autoZero"/>
        <c:auto val="1"/>
        <c:lblAlgn val="ctr"/>
        <c:lblOffset val="100"/>
        <c:tickLblSkip val="1"/>
        <c:tickMarkSkip val="1"/>
        <c:noMultiLvlLbl val="0"/>
      </c:catAx>
      <c:valAx>
        <c:axId val="105113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0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4.84</c:v>
                </c:pt>
                <c:pt idx="1">
                  <c:v>8.9</c:v>
                </c:pt>
                <c:pt idx="2">
                  <c:v>12.79</c:v>
                </c:pt>
                <c:pt idx="3">
                  <c:v>12.77</c:v>
                </c:pt>
                <c:pt idx="4">
                  <c:v>9.6300000000000008</c:v>
                </c:pt>
              </c:numCache>
            </c:numRef>
          </c:val>
          <c:extLst xmlns:c16r2="http://schemas.microsoft.com/office/drawing/2015/06/chart">
            <c:ext xmlns:c16="http://schemas.microsoft.com/office/drawing/2014/chart" uri="{C3380CC4-5D6E-409C-BE32-E72D297353CC}">
              <c16:uniqueId val="{00000000-2CAA-44F3-8163-6B311D4AFF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22.53</c:v>
                </c:pt>
                <c:pt idx="1">
                  <c:v>18.78</c:v>
                </c:pt>
                <c:pt idx="2">
                  <c:v>27.56</c:v>
                </c:pt>
                <c:pt idx="3">
                  <c:v>30.2</c:v>
                </c:pt>
                <c:pt idx="4">
                  <c:v>32.07</c:v>
                </c:pt>
              </c:numCache>
            </c:numRef>
          </c:val>
          <c:extLst xmlns:c16r2="http://schemas.microsoft.com/office/drawing/2015/06/chart">
            <c:ext xmlns:c16="http://schemas.microsoft.com/office/drawing/2014/chart" uri="{C3380CC4-5D6E-409C-BE32-E72D297353CC}">
              <c16:uniqueId val="{00000001-2CAA-44F3-8163-6B311D4AFF40}"/>
            </c:ext>
          </c:extLst>
        </c:ser>
        <c:dLbls>
          <c:showLegendKey val="0"/>
          <c:showVal val="0"/>
          <c:showCatName val="0"/>
          <c:showSerName val="0"/>
          <c:showPercent val="0"/>
          <c:showBubbleSize val="0"/>
        </c:dLbls>
        <c:gapWidth val="250"/>
        <c:overlap val="100"/>
        <c:axId val="101371264"/>
        <c:axId val="12869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4.87</c:v>
                </c:pt>
                <c:pt idx="1">
                  <c:v>0.41</c:v>
                </c:pt>
                <c:pt idx="2">
                  <c:v>15.73</c:v>
                </c:pt>
                <c:pt idx="3">
                  <c:v>2.56</c:v>
                </c:pt>
                <c:pt idx="4">
                  <c:v>-0.86</c:v>
                </c:pt>
              </c:numCache>
            </c:numRef>
          </c:val>
          <c:smooth val="0"/>
          <c:extLst xmlns:c16r2="http://schemas.microsoft.com/office/drawing/2015/06/chart">
            <c:ext xmlns:c16="http://schemas.microsoft.com/office/drawing/2014/chart" uri="{C3380CC4-5D6E-409C-BE32-E72D297353CC}">
              <c16:uniqueId val="{00000002-2CAA-44F3-8163-6B311D4AFF40}"/>
            </c:ext>
          </c:extLst>
        </c:ser>
        <c:dLbls>
          <c:showLegendKey val="0"/>
          <c:showVal val="0"/>
          <c:showCatName val="0"/>
          <c:showSerName val="0"/>
          <c:showPercent val="0"/>
          <c:showBubbleSize val="0"/>
        </c:dLbls>
        <c:marker val="1"/>
        <c:smooth val="0"/>
        <c:axId val="101371264"/>
        <c:axId val="128693760"/>
      </c:lineChart>
      <c:catAx>
        <c:axId val="10137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693760"/>
        <c:crosses val="autoZero"/>
        <c:auto val="1"/>
        <c:lblAlgn val="ctr"/>
        <c:lblOffset val="100"/>
        <c:tickLblSkip val="1"/>
        <c:tickMarkSkip val="1"/>
        <c:noMultiLvlLbl val="0"/>
      </c:catAx>
      <c:valAx>
        <c:axId val="12869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7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0.06</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0-C866-41F8-A5EB-4B890B7F84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866-41F8-A5EB-4B890B7F841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0.11</c:v>
                </c:pt>
                <c:pt idx="4">
                  <c:v>#N/A</c:v>
                </c:pt>
                <c:pt idx="5">
                  <c:v>0.12</c:v>
                </c:pt>
                <c:pt idx="6">
                  <c:v>#N/A</c:v>
                </c:pt>
                <c:pt idx="7">
                  <c:v>0.2</c:v>
                </c:pt>
                <c:pt idx="8">
                  <c:v>#N/A</c:v>
                </c:pt>
                <c:pt idx="9">
                  <c:v>0.14000000000000001</c:v>
                </c:pt>
              </c:numCache>
            </c:numRef>
          </c:val>
          <c:extLst xmlns:c16r2="http://schemas.microsoft.com/office/drawing/2015/06/chart">
            <c:ext xmlns:c16="http://schemas.microsoft.com/office/drawing/2014/chart" uri="{C3380CC4-5D6E-409C-BE32-E72D297353CC}">
              <c16:uniqueId val="{00000002-C866-41F8-A5EB-4B890B7F8413}"/>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0.37</c:v>
                </c:pt>
                <c:pt idx="8">
                  <c:v>#N/A</c:v>
                </c:pt>
                <c:pt idx="9">
                  <c:v>0.57999999999999996</c:v>
                </c:pt>
              </c:numCache>
            </c:numRef>
          </c:val>
          <c:extLst xmlns:c16r2="http://schemas.microsoft.com/office/drawing/2015/06/chart">
            <c:ext xmlns:c16="http://schemas.microsoft.com/office/drawing/2014/chart" uri="{C3380CC4-5D6E-409C-BE32-E72D297353CC}">
              <c16:uniqueId val="{00000003-C866-41F8-A5EB-4B890B7F841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0.83</c:v>
                </c:pt>
                <c:pt idx="2">
                  <c:v>#N/A</c:v>
                </c:pt>
                <c:pt idx="3">
                  <c:v>0.84</c:v>
                </c:pt>
                <c:pt idx="4">
                  <c:v>#N/A</c:v>
                </c:pt>
                <c:pt idx="5">
                  <c:v>1.67</c:v>
                </c:pt>
                <c:pt idx="6">
                  <c:v>#N/A</c:v>
                </c:pt>
                <c:pt idx="7">
                  <c:v>2.2599999999999998</c:v>
                </c:pt>
                <c:pt idx="8">
                  <c:v>#N/A</c:v>
                </c:pt>
                <c:pt idx="9">
                  <c:v>1.54</c:v>
                </c:pt>
              </c:numCache>
            </c:numRef>
          </c:val>
          <c:extLst xmlns:c16r2="http://schemas.microsoft.com/office/drawing/2015/06/chart">
            <c:ext xmlns:c16="http://schemas.microsoft.com/office/drawing/2014/chart" uri="{C3380CC4-5D6E-409C-BE32-E72D297353CC}">
              <c16:uniqueId val="{00000004-C866-41F8-A5EB-4B890B7F8413}"/>
            </c:ext>
          </c:extLst>
        </c:ser>
        <c:ser>
          <c:idx val="5"/>
          <c:order val="5"/>
          <c:tx>
            <c:strRef>
              <c:f>データシート!$A$32</c:f>
              <c:strCache>
                <c:ptCount val="1"/>
                <c:pt idx="0">
                  <c:v>天童市民病院事業会計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1.38</c:v>
                </c:pt>
                <c:pt idx="2">
                  <c:v>#N/A</c:v>
                </c:pt>
                <c:pt idx="3">
                  <c:v>1.78</c:v>
                </c:pt>
                <c:pt idx="4">
                  <c:v>#N/A</c:v>
                </c:pt>
                <c:pt idx="5">
                  <c:v>2.15</c:v>
                </c:pt>
                <c:pt idx="6">
                  <c:v>#N/A</c:v>
                </c:pt>
                <c:pt idx="7">
                  <c:v>2.23</c:v>
                </c:pt>
                <c:pt idx="8">
                  <c:v>#N/A</c:v>
                </c:pt>
                <c:pt idx="9">
                  <c:v>2.0099999999999998</c:v>
                </c:pt>
              </c:numCache>
            </c:numRef>
          </c:val>
          <c:extLst xmlns:c16r2="http://schemas.microsoft.com/office/drawing/2015/06/chart">
            <c:ext xmlns:c16="http://schemas.microsoft.com/office/drawing/2014/chart" uri="{C3380CC4-5D6E-409C-BE32-E72D297353CC}">
              <c16:uniqueId val="{00000005-C866-41F8-A5EB-4B890B7F841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0.61</c:v>
                </c:pt>
                <c:pt idx="2">
                  <c:v>#N/A</c:v>
                </c:pt>
                <c:pt idx="3">
                  <c:v>0.02</c:v>
                </c:pt>
                <c:pt idx="4">
                  <c:v>#N/A</c:v>
                </c:pt>
                <c:pt idx="5">
                  <c:v>1.21</c:v>
                </c:pt>
                <c:pt idx="6">
                  <c:v>#N/A</c:v>
                </c:pt>
                <c:pt idx="7">
                  <c:v>2.02</c:v>
                </c:pt>
                <c:pt idx="8">
                  <c:v>#N/A</c:v>
                </c:pt>
                <c:pt idx="9">
                  <c:v>4.2</c:v>
                </c:pt>
              </c:numCache>
            </c:numRef>
          </c:val>
          <c:extLst xmlns:c16r2="http://schemas.microsoft.com/office/drawing/2015/06/chart">
            <c:ext xmlns:c16="http://schemas.microsoft.com/office/drawing/2014/chart" uri="{C3380CC4-5D6E-409C-BE32-E72D297353CC}">
              <c16:uniqueId val="{00000006-C866-41F8-A5EB-4B890B7F8413}"/>
            </c:ext>
          </c:extLst>
        </c:ser>
        <c:ser>
          <c:idx val="7"/>
          <c:order val="7"/>
          <c:tx>
            <c:strRef>
              <c:f>データシート!$A$34</c:f>
              <c:strCache>
                <c:ptCount val="1"/>
                <c:pt idx="0">
                  <c:v>天童市公共下水道事業会計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2.29</c:v>
                </c:pt>
                <c:pt idx="2">
                  <c:v>#N/A</c:v>
                </c:pt>
                <c:pt idx="3">
                  <c:v>2.3199999999999998</c:v>
                </c:pt>
                <c:pt idx="4">
                  <c:v>#N/A</c:v>
                </c:pt>
                <c:pt idx="5">
                  <c:v>2.5099999999999998</c:v>
                </c:pt>
                <c:pt idx="6">
                  <c:v>#N/A</c:v>
                </c:pt>
                <c:pt idx="7">
                  <c:v>3.71</c:v>
                </c:pt>
                <c:pt idx="8">
                  <c:v>#N/A</c:v>
                </c:pt>
                <c:pt idx="9">
                  <c:v>6</c:v>
                </c:pt>
              </c:numCache>
            </c:numRef>
          </c:val>
          <c:extLst xmlns:c16r2="http://schemas.microsoft.com/office/drawing/2015/06/chart">
            <c:ext xmlns:c16="http://schemas.microsoft.com/office/drawing/2014/chart" uri="{C3380CC4-5D6E-409C-BE32-E72D297353CC}">
              <c16:uniqueId val="{00000007-C866-41F8-A5EB-4B890B7F841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4.76</c:v>
                </c:pt>
                <c:pt idx="2">
                  <c:v>#N/A</c:v>
                </c:pt>
                <c:pt idx="3">
                  <c:v>8.84</c:v>
                </c:pt>
                <c:pt idx="4">
                  <c:v>#N/A</c:v>
                </c:pt>
                <c:pt idx="5">
                  <c:v>12.72</c:v>
                </c:pt>
                <c:pt idx="6">
                  <c:v>#N/A</c:v>
                </c:pt>
                <c:pt idx="7">
                  <c:v>12.72</c:v>
                </c:pt>
                <c:pt idx="8">
                  <c:v>#N/A</c:v>
                </c:pt>
                <c:pt idx="9">
                  <c:v>9.57</c:v>
                </c:pt>
              </c:numCache>
            </c:numRef>
          </c:val>
          <c:extLst xmlns:c16r2="http://schemas.microsoft.com/office/drawing/2015/06/chart">
            <c:ext xmlns:c16="http://schemas.microsoft.com/office/drawing/2014/chart" uri="{C3380CC4-5D6E-409C-BE32-E72D297353CC}">
              <c16:uniqueId val="{00000008-C866-41F8-A5EB-4B890B7F8413}"/>
            </c:ext>
          </c:extLst>
        </c:ser>
        <c:ser>
          <c:idx val="9"/>
          <c:order val="9"/>
          <c:tx>
            <c:strRef>
              <c:f>データシート!$A$36</c:f>
              <c:strCache>
                <c:ptCount val="1"/>
                <c:pt idx="0">
                  <c:v>天童市水道事業会計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10.220000000000001</c:v>
                </c:pt>
                <c:pt idx="2">
                  <c:v>#N/A</c:v>
                </c:pt>
                <c:pt idx="3">
                  <c:v>10.37</c:v>
                </c:pt>
                <c:pt idx="4">
                  <c:v>#N/A</c:v>
                </c:pt>
                <c:pt idx="5">
                  <c:v>10.55</c:v>
                </c:pt>
                <c:pt idx="6">
                  <c:v>#N/A</c:v>
                </c:pt>
                <c:pt idx="7">
                  <c:v>11.13</c:v>
                </c:pt>
                <c:pt idx="8">
                  <c:v>#N/A</c:v>
                </c:pt>
                <c:pt idx="9">
                  <c:v>11.36</c:v>
                </c:pt>
              </c:numCache>
            </c:numRef>
          </c:val>
          <c:extLst xmlns:c16r2="http://schemas.microsoft.com/office/drawing/2015/06/chart">
            <c:ext xmlns:c16="http://schemas.microsoft.com/office/drawing/2014/chart" uri="{C3380CC4-5D6E-409C-BE32-E72D297353CC}">
              <c16:uniqueId val="{00000009-C866-41F8-A5EB-4B890B7F8413}"/>
            </c:ext>
          </c:extLst>
        </c:ser>
        <c:dLbls>
          <c:showLegendKey val="0"/>
          <c:showVal val="0"/>
          <c:showCatName val="0"/>
          <c:showSerName val="0"/>
          <c:showPercent val="0"/>
          <c:showBubbleSize val="0"/>
        </c:dLbls>
        <c:gapWidth val="150"/>
        <c:overlap val="100"/>
        <c:axId val="128808064"/>
        <c:axId val="128809600"/>
      </c:barChart>
      <c:catAx>
        <c:axId val="1288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09600"/>
        <c:crosses val="autoZero"/>
        <c:auto val="1"/>
        <c:lblAlgn val="ctr"/>
        <c:lblOffset val="100"/>
        <c:tickLblSkip val="1"/>
        <c:tickMarkSkip val="1"/>
        <c:noMultiLvlLbl val="0"/>
      </c:catAx>
      <c:valAx>
        <c:axId val="12880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0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2263</c:v>
                </c:pt>
                <c:pt idx="5">
                  <c:v>2345</c:v>
                </c:pt>
                <c:pt idx="8">
                  <c:v>2375</c:v>
                </c:pt>
                <c:pt idx="11">
                  <c:v>2325</c:v>
                </c:pt>
                <c:pt idx="14">
                  <c:v>2288</c:v>
                </c:pt>
              </c:numCache>
            </c:numRef>
          </c:val>
          <c:extLst xmlns:c16r2="http://schemas.microsoft.com/office/drawing/2015/06/chart">
            <c:ext xmlns:c16="http://schemas.microsoft.com/office/drawing/2014/chart" uri="{C3380CC4-5D6E-409C-BE32-E72D297353CC}">
              <c16:uniqueId val="{00000000-FE7B-464C-B613-22F1B9DEF2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7B-464C-B613-22F1B9DEF2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41</c:v>
                </c:pt>
                <c:pt idx="3">
                  <c:v>41</c:v>
                </c:pt>
                <c:pt idx="6">
                  <c:v>40</c:v>
                </c:pt>
                <c:pt idx="9">
                  <c:v>60</c:v>
                </c:pt>
                <c:pt idx="12">
                  <c:v>55</c:v>
                </c:pt>
              </c:numCache>
            </c:numRef>
          </c:val>
          <c:extLst xmlns:c16r2="http://schemas.microsoft.com/office/drawing/2015/06/chart">
            <c:ext xmlns:c16="http://schemas.microsoft.com/office/drawing/2014/chart" uri="{C3380CC4-5D6E-409C-BE32-E72D297353CC}">
              <c16:uniqueId val="{00000002-FE7B-464C-B613-22F1B9DEF2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80</c:v>
                </c:pt>
                <c:pt idx="3">
                  <c:v>79</c:v>
                </c:pt>
                <c:pt idx="6">
                  <c:v>59</c:v>
                </c:pt>
                <c:pt idx="9">
                  <c:v>66</c:v>
                </c:pt>
                <c:pt idx="12">
                  <c:v>54</c:v>
                </c:pt>
              </c:numCache>
            </c:numRef>
          </c:val>
          <c:extLst xmlns:c16r2="http://schemas.microsoft.com/office/drawing/2015/06/chart">
            <c:ext xmlns:c16="http://schemas.microsoft.com/office/drawing/2014/chart" uri="{C3380CC4-5D6E-409C-BE32-E72D297353CC}">
              <c16:uniqueId val="{00000003-FE7B-464C-B613-22F1B9DEF2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639</c:v>
                </c:pt>
                <c:pt idx="3">
                  <c:v>577</c:v>
                </c:pt>
                <c:pt idx="6">
                  <c:v>566</c:v>
                </c:pt>
                <c:pt idx="9">
                  <c:v>587</c:v>
                </c:pt>
                <c:pt idx="12">
                  <c:v>610</c:v>
                </c:pt>
              </c:numCache>
            </c:numRef>
          </c:val>
          <c:extLst xmlns:c16r2="http://schemas.microsoft.com/office/drawing/2015/06/chart">
            <c:ext xmlns:c16="http://schemas.microsoft.com/office/drawing/2014/chart" uri="{C3380CC4-5D6E-409C-BE32-E72D297353CC}">
              <c16:uniqueId val="{00000004-FE7B-464C-B613-22F1B9DEF2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7B-464C-B613-22F1B9DEF2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7B-464C-B613-22F1B9DEF2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2017</c:v>
                </c:pt>
                <c:pt idx="3">
                  <c:v>1979</c:v>
                </c:pt>
                <c:pt idx="6">
                  <c:v>2043</c:v>
                </c:pt>
                <c:pt idx="9">
                  <c:v>2175</c:v>
                </c:pt>
                <c:pt idx="12">
                  <c:v>2250</c:v>
                </c:pt>
              </c:numCache>
            </c:numRef>
          </c:val>
          <c:extLst xmlns:c16r2="http://schemas.microsoft.com/office/drawing/2015/06/chart">
            <c:ext xmlns:c16="http://schemas.microsoft.com/office/drawing/2014/chart" uri="{C3380CC4-5D6E-409C-BE32-E72D297353CC}">
              <c16:uniqueId val="{00000007-FE7B-464C-B613-22F1B9DEF252}"/>
            </c:ext>
          </c:extLst>
        </c:ser>
        <c:dLbls>
          <c:showLegendKey val="0"/>
          <c:showVal val="0"/>
          <c:showCatName val="0"/>
          <c:showSerName val="0"/>
          <c:showPercent val="0"/>
          <c:showBubbleSize val="0"/>
        </c:dLbls>
        <c:gapWidth val="100"/>
        <c:overlap val="100"/>
        <c:axId val="128737664"/>
        <c:axId val="12873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514</c:v>
                </c:pt>
                <c:pt idx="2">
                  <c:v>#N/A</c:v>
                </c:pt>
                <c:pt idx="3">
                  <c:v>#N/A</c:v>
                </c:pt>
                <c:pt idx="4">
                  <c:v>331</c:v>
                </c:pt>
                <c:pt idx="5">
                  <c:v>#N/A</c:v>
                </c:pt>
                <c:pt idx="6">
                  <c:v>#N/A</c:v>
                </c:pt>
                <c:pt idx="7">
                  <c:v>333</c:v>
                </c:pt>
                <c:pt idx="8">
                  <c:v>#N/A</c:v>
                </c:pt>
                <c:pt idx="9">
                  <c:v>#N/A</c:v>
                </c:pt>
                <c:pt idx="10">
                  <c:v>563</c:v>
                </c:pt>
                <c:pt idx="11">
                  <c:v>#N/A</c:v>
                </c:pt>
                <c:pt idx="12">
                  <c:v>#N/A</c:v>
                </c:pt>
                <c:pt idx="13">
                  <c:v>681</c:v>
                </c:pt>
                <c:pt idx="14">
                  <c:v>#N/A</c:v>
                </c:pt>
              </c:numCache>
            </c:numRef>
          </c:val>
          <c:smooth val="0"/>
          <c:extLst xmlns:c16r2="http://schemas.microsoft.com/office/drawing/2015/06/chart">
            <c:ext xmlns:c16="http://schemas.microsoft.com/office/drawing/2014/chart" uri="{C3380CC4-5D6E-409C-BE32-E72D297353CC}">
              <c16:uniqueId val="{00000008-FE7B-464C-B613-22F1B9DEF252}"/>
            </c:ext>
          </c:extLst>
        </c:ser>
        <c:dLbls>
          <c:showLegendKey val="0"/>
          <c:showVal val="0"/>
          <c:showCatName val="0"/>
          <c:showSerName val="0"/>
          <c:showPercent val="0"/>
          <c:showBubbleSize val="0"/>
        </c:dLbls>
        <c:marker val="1"/>
        <c:smooth val="0"/>
        <c:axId val="128737664"/>
        <c:axId val="128739584"/>
      </c:lineChart>
      <c:catAx>
        <c:axId val="1287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39584"/>
        <c:crosses val="autoZero"/>
        <c:auto val="1"/>
        <c:lblAlgn val="ctr"/>
        <c:lblOffset val="100"/>
        <c:tickLblSkip val="1"/>
        <c:tickMarkSkip val="1"/>
        <c:noMultiLvlLbl val="0"/>
      </c:catAx>
      <c:valAx>
        <c:axId val="12873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23070</c:v>
                </c:pt>
                <c:pt idx="5">
                  <c:v>23413</c:v>
                </c:pt>
                <c:pt idx="8">
                  <c:v>23490</c:v>
                </c:pt>
                <c:pt idx="11">
                  <c:v>23403</c:v>
                </c:pt>
                <c:pt idx="14">
                  <c:v>22867</c:v>
                </c:pt>
              </c:numCache>
            </c:numRef>
          </c:val>
          <c:extLst xmlns:c16r2="http://schemas.microsoft.com/office/drawing/2015/06/chart">
            <c:ext xmlns:c16="http://schemas.microsoft.com/office/drawing/2014/chart" uri="{C3380CC4-5D6E-409C-BE32-E72D297353CC}">
              <c16:uniqueId val="{00000000-485C-4F2E-84D9-9F3C0AAF53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3695</c:v>
                </c:pt>
                <c:pt idx="5">
                  <c:v>2813</c:v>
                </c:pt>
                <c:pt idx="8">
                  <c:v>2349</c:v>
                </c:pt>
                <c:pt idx="11">
                  <c:v>2636</c:v>
                </c:pt>
                <c:pt idx="14">
                  <c:v>2937</c:v>
                </c:pt>
              </c:numCache>
            </c:numRef>
          </c:val>
          <c:extLst xmlns:c16r2="http://schemas.microsoft.com/office/drawing/2015/06/chart">
            <c:ext xmlns:c16="http://schemas.microsoft.com/office/drawing/2014/chart" uri="{C3380CC4-5D6E-409C-BE32-E72D297353CC}">
              <c16:uniqueId val="{00000001-485C-4F2E-84D9-9F3C0AAF53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6362</c:v>
                </c:pt>
                <c:pt idx="5">
                  <c:v>5171</c:v>
                </c:pt>
                <c:pt idx="8">
                  <c:v>5742</c:v>
                </c:pt>
                <c:pt idx="11">
                  <c:v>5970</c:v>
                </c:pt>
                <c:pt idx="14">
                  <c:v>6494</c:v>
                </c:pt>
              </c:numCache>
            </c:numRef>
          </c:val>
          <c:extLst xmlns:c16r2="http://schemas.microsoft.com/office/drawing/2015/06/chart">
            <c:ext xmlns:c16="http://schemas.microsoft.com/office/drawing/2014/chart" uri="{C3380CC4-5D6E-409C-BE32-E72D297353CC}">
              <c16:uniqueId val="{00000002-485C-4F2E-84D9-9F3C0AAF53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5C-4F2E-84D9-9F3C0AAF53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5C-4F2E-84D9-9F3C0AAF53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78</c:v>
                </c:pt>
                <c:pt idx="3">
                  <c:v>71</c:v>
                </c:pt>
                <c:pt idx="6">
                  <c:v>38</c:v>
                </c:pt>
                <c:pt idx="9">
                  <c:v>34</c:v>
                </c:pt>
                <c:pt idx="12">
                  <c:v>30</c:v>
                </c:pt>
              </c:numCache>
            </c:numRef>
          </c:val>
          <c:extLst xmlns:c16r2="http://schemas.microsoft.com/office/drawing/2015/06/chart">
            <c:ext xmlns:c16="http://schemas.microsoft.com/office/drawing/2014/chart" uri="{C3380CC4-5D6E-409C-BE32-E72D297353CC}">
              <c16:uniqueId val="{00000005-485C-4F2E-84D9-9F3C0AAF53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4616</c:v>
                </c:pt>
                <c:pt idx="3">
                  <c:v>4113</c:v>
                </c:pt>
                <c:pt idx="6">
                  <c:v>3742</c:v>
                </c:pt>
                <c:pt idx="9">
                  <c:v>3650</c:v>
                </c:pt>
                <c:pt idx="12">
                  <c:v>3449</c:v>
                </c:pt>
              </c:numCache>
            </c:numRef>
          </c:val>
          <c:extLst xmlns:c16r2="http://schemas.microsoft.com/office/drawing/2015/06/chart">
            <c:ext xmlns:c16="http://schemas.microsoft.com/office/drawing/2014/chart" uri="{C3380CC4-5D6E-409C-BE32-E72D297353CC}">
              <c16:uniqueId val="{00000006-485C-4F2E-84D9-9F3C0AAF53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467</c:v>
                </c:pt>
                <c:pt idx="3">
                  <c:v>424</c:v>
                </c:pt>
                <c:pt idx="6">
                  <c:v>345</c:v>
                </c:pt>
                <c:pt idx="9">
                  <c:v>286</c:v>
                </c:pt>
                <c:pt idx="12">
                  <c:v>237</c:v>
                </c:pt>
              </c:numCache>
            </c:numRef>
          </c:val>
          <c:extLst xmlns:c16r2="http://schemas.microsoft.com/office/drawing/2015/06/chart">
            <c:ext xmlns:c16="http://schemas.microsoft.com/office/drawing/2014/chart" uri="{C3380CC4-5D6E-409C-BE32-E72D297353CC}">
              <c16:uniqueId val="{00000007-485C-4F2E-84D9-9F3C0AAF53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10433</c:v>
                </c:pt>
                <c:pt idx="3">
                  <c:v>8356</c:v>
                </c:pt>
                <c:pt idx="6">
                  <c:v>7542</c:v>
                </c:pt>
                <c:pt idx="9">
                  <c:v>7401</c:v>
                </c:pt>
                <c:pt idx="12">
                  <c:v>7162</c:v>
                </c:pt>
              </c:numCache>
            </c:numRef>
          </c:val>
          <c:extLst xmlns:c16r2="http://schemas.microsoft.com/office/drawing/2015/06/chart">
            <c:ext xmlns:c16="http://schemas.microsoft.com/office/drawing/2014/chart" uri="{C3380CC4-5D6E-409C-BE32-E72D297353CC}">
              <c16:uniqueId val="{00000008-485C-4F2E-84D9-9F3C0AAF53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826</c:v>
                </c:pt>
                <c:pt idx="3">
                  <c:v>786</c:v>
                </c:pt>
                <c:pt idx="6">
                  <c:v>749</c:v>
                </c:pt>
                <c:pt idx="9">
                  <c:v>689</c:v>
                </c:pt>
                <c:pt idx="12">
                  <c:v>625</c:v>
                </c:pt>
              </c:numCache>
            </c:numRef>
          </c:val>
          <c:extLst xmlns:c16r2="http://schemas.microsoft.com/office/drawing/2015/06/chart">
            <c:ext xmlns:c16="http://schemas.microsoft.com/office/drawing/2014/chart" uri="{C3380CC4-5D6E-409C-BE32-E72D297353CC}">
              <c16:uniqueId val="{00000009-485C-4F2E-84D9-9F3C0AAF53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20956</c:v>
                </c:pt>
                <c:pt idx="3">
                  <c:v>22822</c:v>
                </c:pt>
                <c:pt idx="6">
                  <c:v>23713</c:v>
                </c:pt>
                <c:pt idx="9">
                  <c:v>23891</c:v>
                </c:pt>
                <c:pt idx="12">
                  <c:v>23518</c:v>
                </c:pt>
              </c:numCache>
            </c:numRef>
          </c:val>
          <c:extLst xmlns:c16r2="http://schemas.microsoft.com/office/drawing/2015/06/chart">
            <c:ext xmlns:c16="http://schemas.microsoft.com/office/drawing/2014/chart" uri="{C3380CC4-5D6E-409C-BE32-E72D297353CC}">
              <c16:uniqueId val="{0000000A-485C-4F2E-84D9-9F3C0AAF535D}"/>
            </c:ext>
          </c:extLst>
        </c:ser>
        <c:dLbls>
          <c:showLegendKey val="0"/>
          <c:showVal val="0"/>
          <c:showCatName val="0"/>
          <c:showSerName val="0"/>
          <c:showPercent val="0"/>
          <c:showBubbleSize val="0"/>
        </c:dLbls>
        <c:gapWidth val="100"/>
        <c:overlap val="100"/>
        <c:axId val="133842048"/>
        <c:axId val="13384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4248</c:v>
                </c:pt>
                <c:pt idx="2">
                  <c:v>#N/A</c:v>
                </c:pt>
                <c:pt idx="3">
                  <c:v>#N/A</c:v>
                </c:pt>
                <c:pt idx="4">
                  <c:v>5174</c:v>
                </c:pt>
                <c:pt idx="5">
                  <c:v>#N/A</c:v>
                </c:pt>
                <c:pt idx="6">
                  <c:v>#N/A</c:v>
                </c:pt>
                <c:pt idx="7">
                  <c:v>4548</c:v>
                </c:pt>
                <c:pt idx="8">
                  <c:v>#N/A</c:v>
                </c:pt>
                <c:pt idx="9">
                  <c:v>#N/A</c:v>
                </c:pt>
                <c:pt idx="10">
                  <c:v>3941</c:v>
                </c:pt>
                <c:pt idx="11">
                  <c:v>#N/A</c:v>
                </c:pt>
                <c:pt idx="12">
                  <c:v>#N/A</c:v>
                </c:pt>
                <c:pt idx="13">
                  <c:v>2722</c:v>
                </c:pt>
                <c:pt idx="14">
                  <c:v>#N/A</c:v>
                </c:pt>
              </c:numCache>
            </c:numRef>
          </c:val>
          <c:smooth val="0"/>
          <c:extLst xmlns:c16r2="http://schemas.microsoft.com/office/drawing/2015/06/chart">
            <c:ext xmlns:c16="http://schemas.microsoft.com/office/drawing/2014/chart" uri="{C3380CC4-5D6E-409C-BE32-E72D297353CC}">
              <c16:uniqueId val="{0000000B-485C-4F2E-84D9-9F3C0AAF535D}"/>
            </c:ext>
          </c:extLst>
        </c:ser>
        <c:dLbls>
          <c:showLegendKey val="0"/>
          <c:showVal val="0"/>
          <c:showCatName val="0"/>
          <c:showSerName val="0"/>
          <c:showPercent val="0"/>
          <c:showBubbleSize val="0"/>
        </c:dLbls>
        <c:marker val="1"/>
        <c:smooth val="0"/>
        <c:axId val="133842048"/>
        <c:axId val="133843968"/>
      </c:lineChart>
      <c:catAx>
        <c:axId val="13384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43968"/>
        <c:crosses val="autoZero"/>
        <c:auto val="1"/>
        <c:lblAlgn val="ctr"/>
        <c:lblOffset val="100"/>
        <c:tickLblSkip val="1"/>
        <c:tickMarkSkip val="1"/>
        <c:noMultiLvlLbl val="0"/>
      </c:catAx>
      <c:valAx>
        <c:axId val="13384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3604</c:v>
                </c:pt>
                <c:pt idx="1">
                  <c:v>3942</c:v>
                </c:pt>
                <c:pt idx="2">
                  <c:v>4227</c:v>
                </c:pt>
              </c:numCache>
            </c:numRef>
          </c:val>
          <c:extLst xmlns:c16r2="http://schemas.microsoft.com/office/drawing/2015/06/chart">
            <c:ext xmlns:c16="http://schemas.microsoft.com/office/drawing/2014/chart" uri="{C3380CC4-5D6E-409C-BE32-E72D297353CC}">
              <c16:uniqueId val="{00000000-F2F3-4330-8F88-48D2F1AEAA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865</c:v>
                </c:pt>
                <c:pt idx="1">
                  <c:v>615</c:v>
                </c:pt>
                <c:pt idx="2">
                  <c:v>615</c:v>
                </c:pt>
              </c:numCache>
            </c:numRef>
          </c:val>
          <c:extLst xmlns:c16r2="http://schemas.microsoft.com/office/drawing/2015/06/chart">
            <c:ext xmlns:c16="http://schemas.microsoft.com/office/drawing/2014/chart" uri="{C3380CC4-5D6E-409C-BE32-E72D297353CC}">
              <c16:uniqueId val="{00000001-F2F3-4330-8F88-48D2F1AEAA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940</c:v>
                </c:pt>
                <c:pt idx="1">
                  <c:v>905</c:v>
                </c:pt>
                <c:pt idx="2">
                  <c:v>1032</c:v>
                </c:pt>
              </c:numCache>
            </c:numRef>
          </c:val>
          <c:extLst xmlns:c16r2="http://schemas.microsoft.com/office/drawing/2015/06/chart">
            <c:ext xmlns:c16="http://schemas.microsoft.com/office/drawing/2014/chart" uri="{C3380CC4-5D6E-409C-BE32-E72D297353CC}">
              <c16:uniqueId val="{00000002-F2F3-4330-8F88-48D2F1AEAAAC}"/>
            </c:ext>
          </c:extLst>
        </c:ser>
        <c:dLbls>
          <c:showLegendKey val="0"/>
          <c:showVal val="0"/>
          <c:showCatName val="0"/>
          <c:showSerName val="0"/>
          <c:showPercent val="0"/>
          <c:showBubbleSize val="0"/>
        </c:dLbls>
        <c:gapWidth val="120"/>
        <c:overlap val="100"/>
        <c:axId val="134002944"/>
        <c:axId val="134004736"/>
      </c:barChart>
      <c:catAx>
        <c:axId val="13400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004736"/>
        <c:crosses val="autoZero"/>
        <c:auto val="1"/>
        <c:lblAlgn val="ctr"/>
        <c:lblOffset val="100"/>
        <c:tickLblSkip val="1"/>
        <c:tickMarkSkip val="1"/>
        <c:noMultiLvlLbl val="0"/>
      </c:catAx>
      <c:valAx>
        <c:axId val="134004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00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kumimoji="1" lang="ja-JP" altLang="ja-JP" sz="1100">
              <a:solidFill>
                <a:sysClr val="windowText" lastClr="000000"/>
              </a:solidFill>
              <a:effectLst/>
              <a:latin typeface="+mn-lt"/>
              <a:ea typeface="+mn-ea"/>
              <a:cs typeface="+mn-cs"/>
            </a:rPr>
            <a:t>　公営企業債の元利償還金に対する繰入金については、主に</a:t>
          </a:r>
          <a:r>
            <a:rPr kumimoji="1" lang="ja-JP" altLang="en-US" sz="1100">
              <a:solidFill>
                <a:sysClr val="windowText" lastClr="000000"/>
              </a:solidFill>
              <a:effectLst/>
              <a:latin typeface="+mn-lt"/>
              <a:ea typeface="+mn-ea"/>
              <a:cs typeface="+mn-cs"/>
            </a:rPr>
            <a:t>工業団地特別会計</a:t>
          </a:r>
          <a:r>
            <a:rPr kumimoji="1" lang="ja-JP" altLang="ja-JP" sz="1100">
              <a:solidFill>
                <a:sysClr val="windowText" lastClr="000000"/>
              </a:solidFill>
              <a:effectLst/>
              <a:latin typeface="+mn-lt"/>
              <a:ea typeface="+mn-ea"/>
              <a:cs typeface="+mn-cs"/>
            </a:rPr>
            <a:t>への</a:t>
          </a:r>
          <a:r>
            <a:rPr kumimoji="1" lang="ja-JP" altLang="en-US" sz="1100">
              <a:solidFill>
                <a:sysClr val="windowText" lastClr="000000"/>
              </a:solidFill>
              <a:effectLst/>
              <a:latin typeface="+mn-lt"/>
              <a:ea typeface="+mn-ea"/>
              <a:cs typeface="+mn-cs"/>
            </a:rPr>
            <a:t>繰入金の</a:t>
          </a:r>
          <a:r>
            <a:rPr kumimoji="1" lang="ja-JP" altLang="ja-JP" sz="1100">
              <a:solidFill>
                <a:sysClr val="windowText" lastClr="000000"/>
              </a:solidFill>
              <a:effectLst/>
              <a:latin typeface="+mn-lt"/>
              <a:ea typeface="+mn-ea"/>
              <a:cs typeface="+mn-cs"/>
            </a:rPr>
            <a:t>増加により、</a:t>
          </a:r>
          <a:r>
            <a:rPr kumimoji="1" lang="ja-JP" altLang="en-US" sz="1100">
              <a:solidFill>
                <a:sysClr val="windowText" lastClr="000000"/>
              </a:solidFill>
              <a:effectLst/>
              <a:latin typeface="+mn-lt"/>
              <a:ea typeface="+mn-ea"/>
              <a:cs typeface="+mn-cs"/>
            </a:rPr>
            <a:t>前年度に比べて</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algn="l" rtl="1" eaLnBrk="1" fontAlgn="auto" latinLnBrk="0" hangingPunct="1"/>
          <a:r>
            <a:rPr kumimoji="1" lang="ja-JP" altLang="ja-JP" sz="1100">
              <a:solidFill>
                <a:sysClr val="windowText" lastClr="000000"/>
              </a:solidFill>
              <a:effectLst/>
              <a:latin typeface="+mn-lt"/>
              <a:ea typeface="+mn-ea"/>
              <a:cs typeface="+mn-cs"/>
            </a:rPr>
            <a:t>　元利償還金については、近年の起債発行額が増加している影響から、前年度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百万円増加し、</a:t>
          </a:r>
          <a:r>
            <a:rPr kumimoji="1" lang="ja-JP" altLang="en-US" sz="1100">
              <a:solidFill>
                <a:sysClr val="windowText" lastClr="000000"/>
              </a:solidFill>
              <a:effectLst/>
              <a:latin typeface="+mn-lt"/>
              <a:ea typeface="+mn-ea"/>
              <a:cs typeface="+mn-cs"/>
            </a:rPr>
            <a:t>実質公債費比率の</a:t>
          </a:r>
          <a:r>
            <a:rPr kumimoji="1" lang="ja-JP" altLang="ja-JP" sz="1100">
              <a:solidFill>
                <a:sysClr val="windowText" lastClr="000000"/>
              </a:solidFill>
              <a:effectLst/>
              <a:latin typeface="+mn-lt"/>
              <a:ea typeface="+mn-ea"/>
              <a:cs typeface="+mn-cs"/>
            </a:rPr>
            <a:t>分子は、前年度</a:t>
          </a:r>
          <a:r>
            <a:rPr kumimoji="1" lang="ja-JP" altLang="en-US" sz="1100">
              <a:solidFill>
                <a:sysClr val="windowText" lastClr="000000"/>
              </a:solidFill>
              <a:effectLst/>
              <a:latin typeface="+mn-lt"/>
              <a:ea typeface="+mn-ea"/>
              <a:cs typeface="+mn-cs"/>
            </a:rPr>
            <a:t>に比べて</a:t>
          </a:r>
          <a:r>
            <a:rPr kumimoji="1" lang="en-US" altLang="ja-JP" sz="1100">
              <a:solidFill>
                <a:sysClr val="windowText" lastClr="000000"/>
              </a:solidFill>
              <a:effectLst/>
              <a:latin typeface="+mn-lt"/>
              <a:ea typeface="+mn-ea"/>
              <a:cs typeface="+mn-cs"/>
            </a:rPr>
            <a:t>118</a:t>
          </a:r>
          <a:r>
            <a:rPr kumimoji="1" lang="ja-JP" altLang="ja-JP" sz="1100">
              <a:solidFill>
                <a:sysClr val="windowText" lastClr="000000"/>
              </a:solidFill>
              <a:effectLst/>
              <a:latin typeface="+mn-lt"/>
              <a:ea typeface="+mn-ea"/>
              <a:cs typeface="+mn-cs"/>
            </a:rPr>
            <a:t>百万円増加し</a:t>
          </a:r>
          <a:r>
            <a:rPr kumimoji="1" lang="ja-JP" altLang="en-US" sz="1100">
              <a:solidFill>
                <a:sysClr val="windowText" lastClr="000000"/>
              </a:solidFill>
              <a:effectLst/>
              <a:latin typeface="+mn-lt"/>
              <a:ea typeface="+mn-ea"/>
              <a:cs typeface="+mn-cs"/>
            </a:rPr>
            <a:t>た。</a:t>
          </a:r>
          <a:endParaRPr kumimoji="1" lang="en-US" altLang="ja-JP" sz="1100">
            <a:solidFill>
              <a:sysClr val="windowText" lastClr="000000"/>
            </a:solidFill>
            <a:effectLst/>
            <a:latin typeface="+mn-lt"/>
            <a:ea typeface="+mn-ea"/>
            <a:cs typeface="+mn-cs"/>
          </a:endParaRPr>
        </a:p>
        <a:p>
          <a:pPr algn="l" rtl="1"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実質公債費比率は、分母の標準税収入額の増加等があるものの</a:t>
          </a:r>
          <a:r>
            <a:rPr kumimoji="1" lang="ja-JP" altLang="en-US" sz="1100">
              <a:solidFill>
                <a:sysClr val="windowText" lastClr="000000"/>
              </a:solidFill>
              <a:effectLst/>
              <a:latin typeface="+mn-lt"/>
              <a:ea typeface="+mn-ea"/>
              <a:cs typeface="+mn-cs"/>
            </a:rPr>
            <a:t>前年度に比べて</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地方債残高が</a:t>
          </a:r>
          <a:r>
            <a:rPr kumimoji="1" lang="ja-JP" altLang="ja-JP" sz="1100">
              <a:solidFill>
                <a:sysClr val="windowText" lastClr="000000"/>
              </a:solidFill>
              <a:effectLst/>
              <a:latin typeface="+mn-lt"/>
              <a:ea typeface="+mn-ea"/>
              <a:cs typeface="+mn-cs"/>
            </a:rPr>
            <a:t>投資的経費の増加に</a:t>
          </a:r>
          <a:r>
            <a:rPr kumimoji="1" lang="ja-JP" altLang="en-US" sz="1100">
              <a:solidFill>
                <a:sysClr val="windowText" lastClr="000000"/>
              </a:solidFill>
              <a:effectLst/>
              <a:latin typeface="+mn-lt"/>
              <a:ea typeface="+mn-ea"/>
              <a:cs typeface="+mn-cs"/>
            </a:rPr>
            <a:t>伴い、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年度を境に増加</a:t>
          </a:r>
          <a:r>
            <a:rPr kumimoji="1" lang="ja-JP" altLang="en-US" sz="1100">
              <a:solidFill>
                <a:sysClr val="windowText" lastClr="000000"/>
              </a:solidFill>
              <a:effectLst/>
              <a:latin typeface="+mn-lt"/>
              <a:ea typeface="+mn-ea"/>
              <a:cs typeface="+mn-cs"/>
            </a:rPr>
            <a:t>してきたが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は前年度から減少</a:t>
          </a:r>
          <a:r>
            <a:rPr kumimoji="1" lang="ja-JP" altLang="ja-JP" sz="1100">
              <a:solidFill>
                <a:sysClr val="windowText" lastClr="000000"/>
              </a:solidFill>
              <a:effectLst/>
              <a:latin typeface="+mn-lt"/>
              <a:ea typeface="+mn-ea"/>
              <a:cs typeface="+mn-cs"/>
            </a:rPr>
            <a:t>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公営企業債等繰入見込額</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、公営企業債の償還が借入より上回っているため、年々減少している。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また、充当可能基金</a:t>
          </a:r>
          <a:r>
            <a:rPr kumimoji="1" lang="ja-JP" altLang="en-US" sz="1100">
              <a:solidFill>
                <a:sysClr val="windowText" lastClr="000000"/>
              </a:solidFill>
              <a:effectLst/>
              <a:latin typeface="+mn-lt"/>
              <a:ea typeface="+mn-ea"/>
              <a:cs typeface="+mn-cs"/>
            </a:rPr>
            <a:t>は、ふるさと応援寄附金の増加などにより財政調整基金が増加したため</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524</a:t>
          </a:r>
          <a:r>
            <a:rPr kumimoji="1" lang="ja-JP" altLang="ja-JP" sz="1100">
              <a:solidFill>
                <a:sysClr val="windowText" lastClr="000000"/>
              </a:solidFill>
              <a:effectLst/>
              <a:latin typeface="+mn-lt"/>
              <a:ea typeface="+mn-ea"/>
              <a:cs typeface="+mn-cs"/>
            </a:rPr>
            <a:t>百万円増加した。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結果として、将来負担比率の分子については前年度よりも</a:t>
          </a:r>
          <a:r>
            <a:rPr kumimoji="1" lang="en-US" altLang="ja-JP" sz="1100">
              <a:solidFill>
                <a:sysClr val="windowText" lastClr="000000"/>
              </a:solidFill>
              <a:effectLst/>
              <a:latin typeface="+mn-lt"/>
              <a:ea typeface="+mn-ea"/>
              <a:cs typeface="+mn-cs"/>
            </a:rPr>
            <a:t>1,219</a:t>
          </a:r>
          <a:r>
            <a:rPr kumimoji="1" lang="ja-JP" altLang="ja-JP" sz="1100">
              <a:solidFill>
                <a:sysClr val="windowText" lastClr="000000"/>
              </a:solidFill>
              <a:effectLst/>
              <a:latin typeface="+mn-lt"/>
              <a:ea typeface="+mn-ea"/>
              <a:cs typeface="+mn-cs"/>
            </a:rPr>
            <a:t>百万円減少し、将来負担比率は</a:t>
          </a:r>
          <a:r>
            <a:rPr kumimoji="1" lang="ja-JP" altLang="en-US" sz="1100">
              <a:solidFill>
                <a:sysClr val="windowText" lastClr="000000"/>
              </a:solidFill>
              <a:effectLst/>
              <a:latin typeface="+mn-lt"/>
              <a:ea typeface="+mn-ea"/>
              <a:cs typeface="+mn-cs"/>
            </a:rPr>
            <a:t>前年度に比べて</a:t>
          </a:r>
          <a:r>
            <a:rPr kumimoji="1" lang="en-US" altLang="ja-JP" sz="1100">
              <a:solidFill>
                <a:sysClr val="windowText" lastClr="000000"/>
              </a:solidFill>
              <a:effectLst/>
              <a:latin typeface="+mn-lt"/>
              <a:ea typeface="+mn-ea"/>
              <a:cs typeface="+mn-cs"/>
            </a:rPr>
            <a:t>11.3</a:t>
          </a:r>
          <a:r>
            <a:rPr kumimoji="1" lang="ja-JP" altLang="ja-JP" sz="1100">
              <a:solidFill>
                <a:sysClr val="windowText" lastClr="000000"/>
              </a:solidFill>
              <a:effectLst/>
              <a:latin typeface="+mn-lt"/>
              <a:ea typeface="+mn-ea"/>
              <a:cs typeface="+mn-cs"/>
            </a:rPr>
            <a:t>ポイント減少した。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退職手当基金の廃止に伴う取崩しもあったが、財政調整基金と市有施設整備基金の増加やスポーツ施設整備基金の新設などにより前年度に比べて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スポーツ施設整備基金は、積立てを継続し増加する見込みであるが、市有施設整備基金や減債基金の取崩しにより全体として減少する見込みである。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a:t>
          </a:r>
          <a:r>
            <a:rPr lang="ja-JP" altLang="en-US" sz="1400">
              <a:effectLst/>
            </a:rPr>
            <a:t>大規模な市有施設の建設及び改修の資金に充て、将来にわたる市有施設の整備拡充に資することを目的とする。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a:t>
          </a:r>
          <a:r>
            <a:rPr lang="ja-JP" altLang="en-US" sz="1400">
              <a:effectLst/>
            </a:rPr>
            <a:t>スポーツ施設の整備を図るための費用に充てることを目的とする。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a:t>
          </a:r>
          <a:r>
            <a:rPr lang="ja-JP" altLang="en-US" sz="1400">
              <a:effectLst/>
            </a:rPr>
            <a:t>福祉施設の建設及び整備並びに地域における福祉活動の促進を図る経費に充てることを目的とする。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a:t>
          </a:r>
          <a:r>
            <a:rPr lang="ja-JP" altLang="en-US" sz="1400">
              <a:effectLst/>
            </a:rPr>
            <a:t>体育及びスポーツを振興することにより、市民の体位の向上とスポーツ精神の高揚に資することを目的とする。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a:t>
          </a:r>
          <a:r>
            <a:rPr lang="ja-JP" altLang="en-US" sz="1400">
              <a:effectLst/>
            </a:rPr>
            <a:t>本市の教育の振興に寄与することを目的とする。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今後予定されている高齢者健康福祉施設整備事業や市立公民館改築事業などに備えて、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スポーツ施設整備基金：</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新設に伴い</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市有施設整備基金：今後予定されている高齢者健康福祉施設整備事業や市立公民館改築事業などに所要の取崩しを行う予定である。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年度は、地方税収の増加などにより前年度に比べて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年度は、不足する財源の補てんを財政調整基金の取崩しにより対応したため、当該基金からの取崩しを行わなかった。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今後地方債償還が徐々に増加し、平成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61,998
61,576
113.01
28,351,268
26,793,121
1,268,945
13,183,433
23,517,666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tx1"/>
              </a:solidFill>
              <a:effectLst/>
              <a:latin typeface="+mn-lt"/>
              <a:ea typeface="+mn-ea"/>
              <a:cs typeface="+mn-cs"/>
            </a:rPr>
            <a:t>　</a:t>
          </a:r>
          <a:r>
            <a:rPr lang="ja-JP" altLang="ja-JP" sz="1100" b="0" i="0">
              <a:solidFill>
                <a:schemeClr val="tx1"/>
              </a:solidFill>
              <a:effectLst/>
              <a:latin typeface="+mn-lt"/>
              <a:ea typeface="+mn-ea"/>
              <a:cs typeface="+mn-cs"/>
            </a:rPr>
            <a:t>平成</a:t>
          </a:r>
          <a:r>
            <a:rPr lang="en-US" altLang="ja-JP" sz="1100" b="0" i="0">
              <a:solidFill>
                <a:schemeClr val="tx1"/>
              </a:solidFill>
              <a:effectLst/>
              <a:latin typeface="+mn-lt"/>
              <a:ea typeface="+mn-ea"/>
              <a:cs typeface="+mn-cs"/>
            </a:rPr>
            <a:t>29</a:t>
          </a:r>
          <a:r>
            <a:rPr lang="ja-JP" altLang="ja-JP" sz="1100" b="0" i="0">
              <a:solidFill>
                <a:schemeClr val="tx1"/>
              </a:solidFill>
              <a:effectLst/>
              <a:latin typeface="+mn-lt"/>
              <a:ea typeface="+mn-ea"/>
              <a:cs typeface="+mn-cs"/>
            </a:rPr>
            <a:t>年度は</a:t>
          </a:r>
          <a:r>
            <a:rPr lang="ja-JP" altLang="en-US" sz="1100" b="0" i="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固定資産税収</a:t>
          </a:r>
          <a:r>
            <a:rPr lang="ja-JP" altLang="ja-JP" sz="1100" b="0" i="0" baseline="0">
              <a:solidFill>
                <a:schemeClr val="tx1"/>
              </a:solidFill>
              <a:effectLst/>
              <a:latin typeface="+mn-lt"/>
              <a:ea typeface="+mn-ea"/>
              <a:cs typeface="+mn-cs"/>
            </a:rPr>
            <a:t>の</a:t>
          </a:r>
          <a:r>
            <a:rPr lang="ja-JP" altLang="en-US" sz="1100" b="0" i="0" baseline="0">
              <a:solidFill>
                <a:schemeClr val="tx1"/>
              </a:solidFill>
              <a:effectLst/>
              <a:latin typeface="+mn-lt"/>
              <a:ea typeface="+mn-ea"/>
              <a:cs typeface="+mn-cs"/>
            </a:rPr>
            <a:t>増加など</a:t>
          </a:r>
          <a:r>
            <a:rPr lang="ja-JP" altLang="ja-JP" sz="1100">
              <a:solidFill>
                <a:schemeClr val="tx1"/>
              </a:solidFill>
              <a:effectLst/>
              <a:latin typeface="+mn-lt"/>
              <a:ea typeface="+mn-ea"/>
              <a:cs typeface="+mn-cs"/>
            </a:rPr>
            <a:t>により</a:t>
          </a:r>
          <a:r>
            <a:rPr lang="ja-JP" altLang="ja-JP" sz="1100" b="0" i="0" baseline="0">
              <a:solidFill>
                <a:schemeClr val="tx1"/>
              </a:solidFill>
              <a:effectLst/>
              <a:latin typeface="+mn-lt"/>
              <a:ea typeface="+mn-ea"/>
              <a:cs typeface="+mn-cs"/>
            </a:rPr>
            <a:t>基準財政</a:t>
          </a:r>
          <a:r>
            <a:rPr lang="ja-JP" altLang="en-US" sz="1100" b="0" i="0" baseline="0">
              <a:solidFill>
                <a:schemeClr val="tx1"/>
              </a:solidFill>
              <a:effectLst/>
              <a:latin typeface="+mn-lt"/>
              <a:ea typeface="+mn-ea"/>
              <a:cs typeface="+mn-cs"/>
            </a:rPr>
            <a:t>収入額が前年度に比べて</a:t>
          </a:r>
          <a:r>
            <a:rPr lang="en-US" altLang="ja-JP" sz="1100" b="0" i="0" baseline="0">
              <a:solidFill>
                <a:schemeClr val="tx1"/>
              </a:solidFill>
              <a:effectLst/>
              <a:latin typeface="+mn-lt"/>
              <a:ea typeface="+mn-ea"/>
              <a:cs typeface="+mn-cs"/>
            </a:rPr>
            <a:t>2.4</a:t>
          </a:r>
          <a:r>
            <a:rPr lang="ja-JP" altLang="en-US" sz="1100" b="0" i="0" baseline="0">
              <a:solidFill>
                <a:schemeClr val="tx1"/>
              </a:solidFill>
              <a:effectLst/>
              <a:latin typeface="+mn-lt"/>
              <a:ea typeface="+mn-ea"/>
              <a:cs typeface="+mn-cs"/>
            </a:rPr>
            <a:t>％増加したため、</a:t>
          </a:r>
          <a:r>
            <a:rPr lang="en-US" altLang="ja-JP" sz="1100" b="0" i="0" baseline="0">
              <a:solidFill>
                <a:schemeClr val="tx1"/>
              </a:solidFill>
              <a:effectLst/>
              <a:latin typeface="+mn-lt"/>
              <a:ea typeface="+mn-ea"/>
              <a:cs typeface="+mn-cs"/>
            </a:rPr>
            <a:t>0.68</a:t>
          </a:r>
          <a:r>
            <a:rPr lang="ja-JP" altLang="en-US" sz="1100" b="0" i="0" baseline="0">
              <a:solidFill>
                <a:schemeClr val="tx1"/>
              </a:solidFill>
              <a:effectLst/>
              <a:latin typeface="+mn-lt"/>
              <a:ea typeface="+mn-ea"/>
              <a:cs typeface="+mn-cs"/>
            </a:rPr>
            <a:t>となった。</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年度から徐々に増加し、平成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年度から類似団体の平均値を上回って</a:t>
          </a:r>
          <a:r>
            <a:rPr lang="ja-JP" altLang="en-US" sz="1100" b="0" i="0">
              <a:solidFill>
                <a:schemeClr val="dk1"/>
              </a:solidFill>
              <a:effectLst/>
              <a:latin typeface="+mn-lt"/>
              <a:ea typeface="+mn-ea"/>
              <a:cs typeface="+mn-cs"/>
            </a:rPr>
            <a:t>推移しているが、</a:t>
          </a:r>
          <a:r>
            <a:rPr lang="ja-JP" altLang="ja-JP" sz="1100" b="0" i="0" baseline="0">
              <a:solidFill>
                <a:schemeClr val="tx1"/>
              </a:solidFill>
              <a:effectLst/>
              <a:latin typeface="+mn-lt"/>
              <a:ea typeface="+mn-ea"/>
              <a:cs typeface="+mn-cs"/>
            </a:rPr>
            <a:t>今後も徹底した経費節減に努め、市税の課税客体</a:t>
          </a:r>
          <a:r>
            <a:rPr lang="ja-JP" altLang="en-US" sz="1100" b="0" i="0" baseline="0">
              <a:solidFill>
                <a:schemeClr val="tx1"/>
              </a:solidFill>
              <a:effectLst/>
              <a:latin typeface="+mn-lt"/>
              <a:ea typeface="+mn-ea"/>
              <a:cs typeface="+mn-cs"/>
            </a:rPr>
            <a:t>など</a:t>
          </a:r>
          <a:r>
            <a:rPr lang="ja-JP" altLang="ja-JP" sz="1100" b="0" i="0" baseline="0">
              <a:solidFill>
                <a:schemeClr val="tx1"/>
              </a:solidFill>
              <a:effectLst/>
              <a:latin typeface="+mn-lt"/>
              <a:ea typeface="+mn-ea"/>
              <a:cs typeface="+mn-cs"/>
            </a:rPr>
            <a:t>の把握や収納対策の強化を図り、さらなる自主財源確保の取り組みを進める。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6350</xdr:rowOff>
    </xdr:to>
    <xdr:cxnSp macro="">
      <xdr:nvCxnSpPr>
        <xdr:cNvPr id="69" name="直線コネクタ 68"/>
        <xdr:cNvCxnSpPr/>
      </xdr:nvCxnSpPr>
      <xdr:spPr>
        <a:xfrm flipV="1">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46567</xdr:rowOff>
    </xdr:to>
    <xdr:cxnSp macro="">
      <xdr:nvCxnSpPr>
        <xdr:cNvPr id="72" name="直線コネクタ 71"/>
        <xdr:cNvCxnSpPr/>
      </xdr:nvCxnSpPr>
      <xdr:spPr>
        <a:xfrm flipV="1">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122360</xdr:rowOff>
    </xdr:from>
    <xdr:ext cx="762000" cy="259045"/>
    <xdr:sp macro="" textlink="">
      <xdr:nvSpPr>
        <xdr:cNvPr id="97" name="テキスト ボックス 96"/>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扶助費や公債費の増加により</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に比べて</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ポイント増加し</a:t>
          </a:r>
          <a:r>
            <a:rPr kumimoji="1" lang="ja-JP" altLang="en-US" sz="1100">
              <a:solidFill>
                <a:schemeClr val="tx1"/>
              </a:solidFill>
              <a:effectLst/>
              <a:latin typeface="+mn-lt"/>
              <a:ea typeface="+mn-ea"/>
              <a:cs typeface="+mn-cs"/>
            </a:rPr>
            <a:t>たが</a:t>
          </a: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の平均値を</a:t>
          </a:r>
          <a:r>
            <a:rPr kumimoji="1" lang="en-US" altLang="ja-JP" sz="1100">
              <a:solidFill>
                <a:schemeClr val="tx1"/>
              </a:solidFill>
              <a:effectLst/>
              <a:latin typeface="+mn-lt"/>
              <a:ea typeface="+mn-ea"/>
              <a:cs typeface="+mn-cs"/>
            </a:rPr>
            <a:t>1.6</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下回っている。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今後も、定員管理等による歳出削減や起債の抑制を行うとともに、市税徴収率の向上</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による歳入確保に取り組み、財政構造の弾力性の確保に努める。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157056</xdr:rowOff>
    </xdr:to>
    <xdr:cxnSp macro="">
      <xdr:nvCxnSpPr>
        <xdr:cNvPr id="132" name="直線コネクタ 131"/>
        <xdr:cNvCxnSpPr/>
      </xdr:nvCxnSpPr>
      <xdr:spPr>
        <a:xfrm>
          <a:off x="4114800" y="1063413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62</xdr:row>
      <xdr:rowOff>4233</xdr:rowOff>
    </xdr:to>
    <xdr:cxnSp macro="">
      <xdr:nvCxnSpPr>
        <xdr:cNvPr id="135" name="直線コネクタ 134"/>
        <xdr:cNvCxnSpPr/>
      </xdr:nvCxnSpPr>
      <xdr:spPr>
        <a:xfrm>
          <a:off x="3225800" y="1014349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60</xdr:row>
      <xdr:rowOff>146050</xdr:rowOff>
    </xdr:to>
    <xdr:cxnSp macro="">
      <xdr:nvCxnSpPr>
        <xdr:cNvPr id="138" name="直線コネクタ 137"/>
        <xdr:cNvCxnSpPr/>
      </xdr:nvCxnSpPr>
      <xdr:spPr>
        <a:xfrm flipV="1">
          <a:off x="2336800" y="1014349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119380</xdr:rowOff>
    </xdr:to>
    <xdr:cxnSp macro="">
      <xdr:nvCxnSpPr>
        <xdr:cNvPr id="141" name="直線コネクタ 140"/>
        <xdr:cNvCxnSpPr/>
      </xdr:nvCxnSpPr>
      <xdr:spPr>
        <a:xfrm flipV="1">
          <a:off x="1447800" y="104330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7" name="楕円 156"/>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8" name="テキスト ボックス 157"/>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9" name="楕円 158"/>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0" name="テキスト ボックス 159"/>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退職手当の増加などによる</a:t>
          </a:r>
          <a:r>
            <a:rPr kumimoji="1" lang="ja-JP" altLang="ja-JP" sz="1100">
              <a:solidFill>
                <a:schemeClr val="tx1"/>
              </a:solidFill>
              <a:effectLst/>
              <a:latin typeface="+mn-lt"/>
              <a:ea typeface="+mn-ea"/>
              <a:cs typeface="+mn-cs"/>
            </a:rPr>
            <a:t>人件費</a:t>
          </a:r>
          <a:r>
            <a:rPr kumimoji="1" lang="ja-JP" altLang="en-US" sz="1100">
              <a:solidFill>
                <a:schemeClr val="tx1"/>
              </a:solidFill>
              <a:effectLst/>
              <a:latin typeface="+mn-lt"/>
              <a:ea typeface="+mn-ea"/>
              <a:cs typeface="+mn-cs"/>
            </a:rPr>
            <a:t>の増加や</a:t>
          </a:r>
          <a:r>
            <a:rPr kumimoji="1" lang="ja-JP" altLang="ja-JP" sz="1100">
              <a:solidFill>
                <a:schemeClr val="tx1"/>
              </a:solidFill>
              <a:effectLst/>
              <a:latin typeface="+mn-lt"/>
              <a:ea typeface="+mn-ea"/>
              <a:cs typeface="+mn-cs"/>
            </a:rPr>
            <a:t>ふるさと納税に係る物件費の</a:t>
          </a:r>
          <a:r>
            <a:rPr kumimoji="1" lang="ja-JP" altLang="en-US" sz="1100">
              <a:solidFill>
                <a:schemeClr val="tx1"/>
              </a:solidFill>
              <a:effectLst/>
              <a:latin typeface="+mn-lt"/>
              <a:ea typeface="+mn-ea"/>
              <a:cs typeface="+mn-cs"/>
            </a:rPr>
            <a:t>増加など</a:t>
          </a:r>
          <a:r>
            <a:rPr kumimoji="1" lang="ja-JP" altLang="ja-JP" sz="1100">
              <a:solidFill>
                <a:schemeClr val="tx1"/>
              </a:solidFill>
              <a:effectLst/>
              <a:latin typeface="+mn-lt"/>
              <a:ea typeface="+mn-ea"/>
              <a:cs typeface="+mn-cs"/>
            </a:rPr>
            <a:t>により前</a:t>
          </a:r>
          <a:r>
            <a:rPr kumimoji="1" lang="ja-JP" altLang="en-US" sz="110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を上回った</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平均</a:t>
          </a:r>
          <a:r>
            <a:rPr kumimoji="1" lang="ja-JP" altLang="en-US" sz="1100">
              <a:solidFill>
                <a:schemeClr val="tx1"/>
              </a:solidFill>
              <a:effectLst/>
              <a:latin typeface="+mn-lt"/>
              <a:ea typeface="+mn-ea"/>
              <a:cs typeface="+mn-cs"/>
            </a:rPr>
            <a:t>値を</a:t>
          </a:r>
          <a:r>
            <a:rPr kumimoji="1" lang="ja-JP" altLang="ja-JP" sz="1100">
              <a:solidFill>
                <a:schemeClr val="tx1"/>
              </a:solidFill>
              <a:effectLst/>
              <a:latin typeface="+mn-lt"/>
              <a:ea typeface="+mn-ea"/>
              <a:cs typeface="+mn-cs"/>
            </a:rPr>
            <a:t>下回った状態を維持している。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今後も、定員適正化やコスト削減に取り組み、人件費・物件費等の削減を図る。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88734</xdr:rowOff>
    </xdr:from>
    <xdr:to>
      <xdr:col>23</xdr:col>
      <xdr:colOff>133350</xdr:colOff>
      <xdr:row>83</xdr:row>
      <xdr:rowOff>116371</xdr:rowOff>
    </xdr:to>
    <xdr:cxnSp macro="">
      <xdr:nvCxnSpPr>
        <xdr:cNvPr id="195" name="直線コネクタ 194"/>
        <xdr:cNvCxnSpPr/>
      </xdr:nvCxnSpPr>
      <xdr:spPr>
        <a:xfrm>
          <a:off x="4114800" y="14319084"/>
          <a:ext cx="8382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58434</xdr:rowOff>
    </xdr:from>
    <xdr:to>
      <xdr:col>19</xdr:col>
      <xdr:colOff>133350</xdr:colOff>
      <xdr:row>83</xdr:row>
      <xdr:rowOff>88734</xdr:rowOff>
    </xdr:to>
    <xdr:cxnSp macro="">
      <xdr:nvCxnSpPr>
        <xdr:cNvPr id="198" name="直線コネクタ 197"/>
        <xdr:cNvCxnSpPr/>
      </xdr:nvCxnSpPr>
      <xdr:spPr>
        <a:xfrm>
          <a:off x="3225800" y="14288784"/>
          <a:ext cx="889000" cy="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13126</xdr:rowOff>
    </xdr:from>
    <xdr:to>
      <xdr:col>15</xdr:col>
      <xdr:colOff>82550</xdr:colOff>
      <xdr:row>83</xdr:row>
      <xdr:rowOff>58434</xdr:rowOff>
    </xdr:to>
    <xdr:cxnSp macro="">
      <xdr:nvCxnSpPr>
        <xdr:cNvPr id="201" name="直線コネクタ 200"/>
        <xdr:cNvCxnSpPr/>
      </xdr:nvCxnSpPr>
      <xdr:spPr>
        <a:xfrm>
          <a:off x="2336800" y="14243476"/>
          <a:ext cx="889000" cy="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133767</xdr:rowOff>
    </xdr:from>
    <xdr:to>
      <xdr:col>11</xdr:col>
      <xdr:colOff>31750</xdr:colOff>
      <xdr:row>83</xdr:row>
      <xdr:rowOff>13126</xdr:rowOff>
    </xdr:to>
    <xdr:cxnSp macro="">
      <xdr:nvCxnSpPr>
        <xdr:cNvPr id="204" name="直線コネクタ 203"/>
        <xdr:cNvCxnSpPr/>
      </xdr:nvCxnSpPr>
      <xdr:spPr>
        <a:xfrm>
          <a:off x="1447800" y="14192667"/>
          <a:ext cx="889000" cy="5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65571</xdr:rowOff>
    </xdr:from>
    <xdr:to>
      <xdr:col>23</xdr:col>
      <xdr:colOff>184150</xdr:colOff>
      <xdr:row>83</xdr:row>
      <xdr:rowOff>167171</xdr:rowOff>
    </xdr:to>
    <xdr:sp macro="" textlink="">
      <xdr:nvSpPr>
        <xdr:cNvPr id="214" name="楕円 213"/>
        <xdr:cNvSpPr/>
      </xdr:nvSpPr>
      <xdr:spPr>
        <a:xfrm>
          <a:off x="4902200" y="142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82098</xdr:rowOff>
    </xdr:from>
    <xdr:ext cx="762000" cy="259045"/>
    <xdr:sp macro="" textlink="">
      <xdr:nvSpPr>
        <xdr:cNvPr id="215" name="人件費・物件費等の状況該当値テキスト"/>
        <xdr:cNvSpPr txBox="1"/>
      </xdr:nvSpPr>
      <xdr:spPr>
        <a:xfrm>
          <a:off x="5041900" y="1414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37934</xdr:rowOff>
    </xdr:from>
    <xdr:to>
      <xdr:col>19</xdr:col>
      <xdr:colOff>184150</xdr:colOff>
      <xdr:row>83</xdr:row>
      <xdr:rowOff>139534</xdr:rowOff>
    </xdr:to>
    <xdr:sp macro="" textlink="">
      <xdr:nvSpPr>
        <xdr:cNvPr id="216" name="楕円 215"/>
        <xdr:cNvSpPr/>
      </xdr:nvSpPr>
      <xdr:spPr>
        <a:xfrm>
          <a:off x="4064000" y="14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149711</xdr:rowOff>
    </xdr:from>
    <xdr:ext cx="736600" cy="259045"/>
    <xdr:sp macro="" textlink="">
      <xdr:nvSpPr>
        <xdr:cNvPr id="217" name="テキスト ボックス 216"/>
        <xdr:cNvSpPr txBox="1"/>
      </xdr:nvSpPr>
      <xdr:spPr>
        <a:xfrm>
          <a:off x="3733800" y="1403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7634</xdr:rowOff>
    </xdr:from>
    <xdr:to>
      <xdr:col>15</xdr:col>
      <xdr:colOff>133350</xdr:colOff>
      <xdr:row>83</xdr:row>
      <xdr:rowOff>109234</xdr:rowOff>
    </xdr:to>
    <xdr:sp macro="" textlink="">
      <xdr:nvSpPr>
        <xdr:cNvPr id="218" name="楕円 217"/>
        <xdr:cNvSpPr/>
      </xdr:nvSpPr>
      <xdr:spPr>
        <a:xfrm>
          <a:off x="3175000" y="142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119411</xdr:rowOff>
    </xdr:from>
    <xdr:ext cx="762000" cy="259045"/>
    <xdr:sp macro="" textlink="">
      <xdr:nvSpPr>
        <xdr:cNvPr id="219" name="テキスト ボックス 218"/>
        <xdr:cNvSpPr txBox="1"/>
      </xdr:nvSpPr>
      <xdr:spPr>
        <a:xfrm>
          <a:off x="2844800" y="14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133776</xdr:rowOff>
    </xdr:from>
    <xdr:to>
      <xdr:col>11</xdr:col>
      <xdr:colOff>82550</xdr:colOff>
      <xdr:row>83</xdr:row>
      <xdr:rowOff>63926</xdr:rowOff>
    </xdr:to>
    <xdr:sp macro="" textlink="">
      <xdr:nvSpPr>
        <xdr:cNvPr id="220" name="楕円 219"/>
        <xdr:cNvSpPr/>
      </xdr:nvSpPr>
      <xdr:spPr>
        <a:xfrm>
          <a:off x="2286000" y="141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74103</xdr:rowOff>
    </xdr:from>
    <xdr:ext cx="762000" cy="259045"/>
    <xdr:sp macro="" textlink="">
      <xdr:nvSpPr>
        <xdr:cNvPr id="221" name="テキスト ボックス 220"/>
        <xdr:cNvSpPr txBox="1"/>
      </xdr:nvSpPr>
      <xdr:spPr>
        <a:xfrm>
          <a:off x="1955800" y="1396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82967</xdr:rowOff>
    </xdr:from>
    <xdr:to>
      <xdr:col>7</xdr:col>
      <xdr:colOff>31750</xdr:colOff>
      <xdr:row>83</xdr:row>
      <xdr:rowOff>13117</xdr:rowOff>
    </xdr:to>
    <xdr:sp macro="" textlink="">
      <xdr:nvSpPr>
        <xdr:cNvPr id="222" name="楕円 221"/>
        <xdr:cNvSpPr/>
      </xdr:nvSpPr>
      <xdr:spPr>
        <a:xfrm>
          <a:off x="1397000" y="141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23294</xdr:rowOff>
    </xdr:from>
    <xdr:ext cx="762000" cy="259045"/>
    <xdr:sp macro="" textlink="">
      <xdr:nvSpPr>
        <xdr:cNvPr id="223" name="テキスト ボックス 222"/>
        <xdr:cNvSpPr txBox="1"/>
      </xdr:nvSpPr>
      <xdr:spPr>
        <a:xfrm>
          <a:off x="1066800" y="1391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前年度と同様の数値であり、類似団体の平均値を上回っている。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今後も国及び県の勧告並びに他市等の状況を参考にしながら給与水準の適正化に努める。</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　なお、本年度の数値は、当該資料作成時点において、平成</a:t>
          </a:r>
          <a:r>
            <a:rPr lang="en-US" altLang="ja-JP" sz="1100">
              <a:solidFill>
                <a:sysClr val="windowText" lastClr="000000"/>
              </a:solidFill>
              <a:effectLst/>
              <a:latin typeface="+mn-lt"/>
              <a:ea typeface="+mn-ea"/>
              <a:cs typeface="+mn-cs"/>
            </a:rPr>
            <a:t>30</a:t>
          </a:r>
          <a:r>
            <a:rPr lang="ja-JP" altLang="en-US" sz="1100">
              <a:solidFill>
                <a:sysClr val="windowText" lastClr="000000"/>
              </a:solidFill>
              <a:effectLst/>
              <a:latin typeface="+mn-lt"/>
              <a:ea typeface="+mn-ea"/>
              <a:cs typeface="+mn-cs"/>
            </a:rPr>
            <a:t>年調査結果が未公表のため、前年度の数値を引用している。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7" name="直線コネクタ 256"/>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21166</xdr:rowOff>
    </xdr:to>
    <xdr:cxnSp macro="">
      <xdr:nvCxnSpPr>
        <xdr:cNvPr id="260" name="直線コネクタ 259"/>
        <xdr:cNvCxnSpPr/>
      </xdr:nvCxnSpPr>
      <xdr:spPr>
        <a:xfrm flipV="1">
          <a:off x="15290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86</xdr:row>
      <xdr:rowOff>21166</xdr:rowOff>
    </xdr:to>
    <xdr:cxnSp macro="">
      <xdr:nvCxnSpPr>
        <xdr:cNvPr id="263" name="直線コネクタ 262"/>
        <xdr:cNvCxnSpPr/>
      </xdr:nvCxnSpPr>
      <xdr:spPr>
        <a:xfrm>
          <a:off x="14401800" y="1457818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4939</xdr:rowOff>
    </xdr:to>
    <xdr:cxnSp macro="">
      <xdr:nvCxnSpPr>
        <xdr:cNvPr id="266" name="直線コネクタ 265"/>
        <xdr:cNvCxnSpPr/>
      </xdr:nvCxnSpPr>
      <xdr:spPr>
        <a:xfrm>
          <a:off x="13512800" y="144441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6" name="楕円 275"/>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7" name="給与水準   （国との比較）該当値テキスト"/>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8" name="楕円 277"/>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9" name="テキスト ボックス 278"/>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2" name="楕円 281"/>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83" name="テキスト ボックス 282"/>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4" name="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5" name="テキスト ボックス 284"/>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年度も含め、</a:t>
          </a:r>
          <a:r>
            <a:rPr lang="ja-JP" altLang="ja-JP" sz="1100" b="0" i="0" baseline="0">
              <a:solidFill>
                <a:sysClr val="windowText" lastClr="000000"/>
              </a:solidFill>
              <a:effectLst/>
              <a:latin typeface="+mn-lt"/>
              <a:ea typeface="+mn-ea"/>
              <a:cs typeface="+mn-cs"/>
            </a:rPr>
            <a:t>ここ数年ほぼ横ばいで推移し類似団体</a:t>
          </a:r>
          <a:r>
            <a:rPr lang="ja-JP" altLang="en-US" sz="1100" b="0" i="0" baseline="0">
              <a:solidFill>
                <a:sysClr val="windowText" lastClr="000000"/>
              </a:solidFill>
              <a:effectLst/>
              <a:latin typeface="+mn-lt"/>
              <a:ea typeface="+mn-ea"/>
              <a:cs typeface="+mn-cs"/>
            </a:rPr>
            <a:t>の平均値を下回っている。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今後は、社会情勢の変化や住民ニーズに即して、事務事業の見直しや効率的な組織運営を行い、適切な定員管理に努める。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24251</xdr:rowOff>
    </xdr:from>
    <xdr:to>
      <xdr:col>81</xdr:col>
      <xdr:colOff>44450</xdr:colOff>
      <xdr:row>60</xdr:row>
      <xdr:rowOff>26549</xdr:rowOff>
    </xdr:to>
    <xdr:cxnSp macro="">
      <xdr:nvCxnSpPr>
        <xdr:cNvPr id="322" name="直線コネクタ 321"/>
        <xdr:cNvCxnSpPr/>
      </xdr:nvCxnSpPr>
      <xdr:spPr>
        <a:xfrm>
          <a:off x="16179800" y="1031125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24251</xdr:rowOff>
    </xdr:from>
    <xdr:to>
      <xdr:col>77</xdr:col>
      <xdr:colOff>44450</xdr:colOff>
      <xdr:row>60</xdr:row>
      <xdr:rowOff>24251</xdr:rowOff>
    </xdr:to>
    <xdr:cxnSp macro="">
      <xdr:nvCxnSpPr>
        <xdr:cNvPr id="325" name="直線コネクタ 324"/>
        <xdr:cNvCxnSpPr/>
      </xdr:nvCxnSpPr>
      <xdr:spPr>
        <a:xfrm>
          <a:off x="15290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24251</xdr:rowOff>
    </xdr:to>
    <xdr:cxnSp macro="">
      <xdr:nvCxnSpPr>
        <xdr:cNvPr id="328" name="直線コネクタ 327"/>
        <xdr:cNvCxnSpPr/>
      </xdr:nvCxnSpPr>
      <xdr:spPr>
        <a:xfrm>
          <a:off x="14401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21953</xdr:rowOff>
    </xdr:from>
    <xdr:to>
      <xdr:col>68</xdr:col>
      <xdr:colOff>152400</xdr:colOff>
      <xdr:row>60</xdr:row>
      <xdr:rowOff>24251</xdr:rowOff>
    </xdr:to>
    <xdr:cxnSp macro="">
      <xdr:nvCxnSpPr>
        <xdr:cNvPr id="331" name="直線コネクタ 330"/>
        <xdr:cNvCxnSpPr/>
      </xdr:nvCxnSpPr>
      <xdr:spPr>
        <a:xfrm>
          <a:off x="13512800" y="1030895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147199</xdr:rowOff>
    </xdr:from>
    <xdr:to>
      <xdr:col>81</xdr:col>
      <xdr:colOff>95250</xdr:colOff>
      <xdr:row>60</xdr:row>
      <xdr:rowOff>77349</xdr:rowOff>
    </xdr:to>
    <xdr:sp macro="" textlink="">
      <xdr:nvSpPr>
        <xdr:cNvPr id="341" name="楕円 340"/>
        <xdr:cNvSpPr/>
      </xdr:nvSpPr>
      <xdr:spPr>
        <a:xfrm>
          <a:off x="169672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163726</xdr:rowOff>
    </xdr:from>
    <xdr:ext cx="762000" cy="259045"/>
    <xdr:sp macro="" textlink="">
      <xdr:nvSpPr>
        <xdr:cNvPr id="342" name="定員管理の状況該当値テキスト"/>
        <xdr:cNvSpPr txBox="1"/>
      </xdr:nvSpPr>
      <xdr:spPr>
        <a:xfrm>
          <a:off x="17106900" y="10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144901</xdr:rowOff>
    </xdr:from>
    <xdr:to>
      <xdr:col>77</xdr:col>
      <xdr:colOff>95250</xdr:colOff>
      <xdr:row>60</xdr:row>
      <xdr:rowOff>75051</xdr:rowOff>
    </xdr:to>
    <xdr:sp macro="" textlink="">
      <xdr:nvSpPr>
        <xdr:cNvPr id="343" name="楕円 342"/>
        <xdr:cNvSpPr/>
      </xdr:nvSpPr>
      <xdr:spPr>
        <a:xfrm>
          <a:off x="16129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85228</xdr:rowOff>
    </xdr:from>
    <xdr:ext cx="736600" cy="259045"/>
    <xdr:sp macro="" textlink="">
      <xdr:nvSpPr>
        <xdr:cNvPr id="344" name="テキスト ボックス 343"/>
        <xdr:cNvSpPr txBox="1"/>
      </xdr:nvSpPr>
      <xdr:spPr>
        <a:xfrm>
          <a:off x="15798800" y="1002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144901</xdr:rowOff>
    </xdr:from>
    <xdr:to>
      <xdr:col>73</xdr:col>
      <xdr:colOff>44450</xdr:colOff>
      <xdr:row>60</xdr:row>
      <xdr:rowOff>75051</xdr:rowOff>
    </xdr:to>
    <xdr:sp macro="" textlink="">
      <xdr:nvSpPr>
        <xdr:cNvPr id="345" name="楕円 344"/>
        <xdr:cNvSpPr/>
      </xdr:nvSpPr>
      <xdr:spPr>
        <a:xfrm>
          <a:off x="15240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85228</xdr:rowOff>
    </xdr:from>
    <xdr:ext cx="762000" cy="259045"/>
    <xdr:sp macro="" textlink="">
      <xdr:nvSpPr>
        <xdr:cNvPr id="346" name="テキスト ボックス 345"/>
        <xdr:cNvSpPr txBox="1"/>
      </xdr:nvSpPr>
      <xdr:spPr>
        <a:xfrm>
          <a:off x="14909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144901</xdr:rowOff>
    </xdr:from>
    <xdr:to>
      <xdr:col>68</xdr:col>
      <xdr:colOff>203200</xdr:colOff>
      <xdr:row>60</xdr:row>
      <xdr:rowOff>75051</xdr:rowOff>
    </xdr:to>
    <xdr:sp macro="" textlink="">
      <xdr:nvSpPr>
        <xdr:cNvPr id="347" name="楕円 346"/>
        <xdr:cNvSpPr/>
      </xdr:nvSpPr>
      <xdr:spPr>
        <a:xfrm>
          <a:off x="14351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85228</xdr:rowOff>
    </xdr:from>
    <xdr:ext cx="762000" cy="259045"/>
    <xdr:sp macro="" textlink="">
      <xdr:nvSpPr>
        <xdr:cNvPr id="348" name="テキスト ボックス 347"/>
        <xdr:cNvSpPr txBox="1"/>
      </xdr:nvSpPr>
      <xdr:spPr>
        <a:xfrm>
          <a:off x="14020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142603</xdr:rowOff>
    </xdr:from>
    <xdr:to>
      <xdr:col>64</xdr:col>
      <xdr:colOff>152400</xdr:colOff>
      <xdr:row>60</xdr:row>
      <xdr:rowOff>72753</xdr:rowOff>
    </xdr:to>
    <xdr:sp macro="" textlink="">
      <xdr:nvSpPr>
        <xdr:cNvPr id="349" name="楕円 348"/>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82930</xdr:rowOff>
    </xdr:from>
    <xdr:ext cx="762000" cy="259045"/>
    <xdr:sp macro="" textlink="">
      <xdr:nvSpPr>
        <xdr:cNvPr id="350" name="テキスト ボックス 349"/>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過去に発行した大規模な投資的事業に係る</a:t>
          </a:r>
          <a:r>
            <a:rPr kumimoji="1" lang="ja-JP" altLang="ja-JP" sz="1100">
              <a:solidFill>
                <a:schemeClr val="tx1"/>
              </a:solidFill>
              <a:effectLst/>
              <a:latin typeface="+mn-lt"/>
              <a:ea typeface="+mn-ea"/>
              <a:cs typeface="+mn-cs"/>
            </a:rPr>
            <a:t>起債の</a:t>
          </a:r>
          <a:r>
            <a:rPr kumimoji="1" lang="ja-JP" altLang="en-US" sz="1100">
              <a:solidFill>
                <a:schemeClr val="tx1"/>
              </a:solidFill>
              <a:effectLst/>
              <a:latin typeface="+mn-lt"/>
              <a:ea typeface="+mn-ea"/>
              <a:cs typeface="+mn-cs"/>
            </a:rPr>
            <a:t>据置期間の満了に伴い元利償還金が増加したため、前年度から</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類似団体</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平均</a:t>
          </a:r>
          <a:r>
            <a:rPr kumimoji="1" lang="ja-JP" altLang="en-US" sz="1100">
              <a:solidFill>
                <a:schemeClr val="tx1"/>
              </a:solidFill>
              <a:effectLst/>
              <a:latin typeface="+mn-lt"/>
              <a:ea typeface="+mn-ea"/>
              <a:cs typeface="+mn-cs"/>
            </a:rPr>
            <a:t>値</a:t>
          </a:r>
          <a:r>
            <a:rPr kumimoji="1" lang="ja-JP" altLang="ja-JP" sz="1100">
              <a:solidFill>
                <a:schemeClr val="tx1"/>
              </a:solidFill>
              <a:effectLst/>
              <a:latin typeface="+mn-lt"/>
              <a:ea typeface="+mn-ea"/>
              <a:cs typeface="+mn-cs"/>
            </a:rPr>
            <a:t>を下回っているが、今後も元利償還</a:t>
          </a:r>
          <a:r>
            <a:rPr kumimoji="1" lang="ja-JP" altLang="en-US" sz="1100">
              <a:solidFill>
                <a:schemeClr val="tx1"/>
              </a:solidFill>
              <a:effectLst/>
              <a:latin typeface="+mn-lt"/>
              <a:ea typeface="+mn-ea"/>
              <a:cs typeface="+mn-cs"/>
            </a:rPr>
            <a:t>金</a:t>
          </a:r>
          <a:r>
            <a:rPr kumimoji="1" lang="ja-JP" altLang="ja-JP" sz="1100">
              <a:solidFill>
                <a:schemeClr val="tx1"/>
              </a:solidFill>
              <a:effectLst/>
              <a:latin typeface="+mn-lt"/>
              <a:ea typeface="+mn-ea"/>
              <a:cs typeface="+mn-cs"/>
            </a:rPr>
            <a:t>の増加が見込まれるため、普通建設事業の厳選と計画的な実施とともに、起債発行及び公債費の抑制に努めていく。</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39</xdr:row>
      <xdr:rowOff>28194</xdr:rowOff>
    </xdr:to>
    <xdr:cxnSp macro="">
      <xdr:nvCxnSpPr>
        <xdr:cNvPr id="382" name="直線コネクタ 381"/>
        <xdr:cNvCxnSpPr/>
      </xdr:nvCxnSpPr>
      <xdr:spPr>
        <a:xfrm>
          <a:off x="16179800" y="661822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103124</xdr:rowOff>
    </xdr:to>
    <xdr:cxnSp macro="">
      <xdr:nvCxnSpPr>
        <xdr:cNvPr id="385" name="直線コネクタ 384"/>
        <xdr:cNvCxnSpPr/>
      </xdr:nvCxnSpPr>
      <xdr:spPr>
        <a:xfrm>
          <a:off x="15290800" y="659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170688</xdr:rowOff>
    </xdr:to>
    <xdr:cxnSp macro="">
      <xdr:nvCxnSpPr>
        <xdr:cNvPr id="388" name="直線コネクタ 387"/>
        <xdr:cNvCxnSpPr/>
      </xdr:nvCxnSpPr>
      <xdr:spPr>
        <a:xfrm flipV="1">
          <a:off x="14401800" y="6598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163322</xdr:rowOff>
    </xdr:to>
    <xdr:cxnSp macro="">
      <xdr:nvCxnSpPr>
        <xdr:cNvPr id="391" name="直線コネクタ 390"/>
        <xdr:cNvCxnSpPr/>
      </xdr:nvCxnSpPr>
      <xdr:spPr>
        <a:xfrm flipV="1">
          <a:off x="13512800" y="66857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401" name="楕円 400"/>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402"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3" name="楕円 402"/>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4" name="テキスト ボックス 403"/>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5" name="楕円 404"/>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6" name="テキスト ボックス 405"/>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7" name="楕円 406"/>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8" name="テキスト ボックス 407"/>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9" name="楕円 408"/>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10" name="テキスト ボックス 409"/>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地方債残高の減少と</a:t>
          </a:r>
          <a:r>
            <a:rPr kumimoji="1" lang="ja-JP" altLang="ja-JP" sz="1100">
              <a:solidFill>
                <a:schemeClr val="tx1"/>
              </a:solidFill>
              <a:effectLst/>
              <a:latin typeface="+mn-lt"/>
              <a:ea typeface="+mn-ea"/>
              <a:cs typeface="+mn-cs"/>
            </a:rPr>
            <a:t>充当可能基金</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などにより、前年度に比べて</a:t>
          </a:r>
          <a:r>
            <a:rPr kumimoji="1" lang="en-US" altLang="ja-JP" sz="1100">
              <a:solidFill>
                <a:schemeClr val="tx1"/>
              </a:solidFill>
              <a:effectLst/>
              <a:latin typeface="+mn-lt"/>
              <a:ea typeface="+mn-ea"/>
              <a:cs typeface="+mn-cs"/>
            </a:rPr>
            <a:t>11.3</a:t>
          </a:r>
          <a:r>
            <a:rPr kumimoji="1" lang="ja-JP" altLang="en-US" sz="1100">
              <a:solidFill>
                <a:schemeClr val="tx1"/>
              </a:solidFill>
              <a:effectLst/>
              <a:latin typeface="+mn-lt"/>
              <a:ea typeface="+mn-ea"/>
              <a:cs typeface="+mn-cs"/>
            </a:rPr>
            <a:t>ポイント減少し、</a:t>
          </a: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平均</a:t>
          </a:r>
          <a:r>
            <a:rPr kumimoji="1" lang="ja-JP" altLang="en-US" sz="1100">
              <a:solidFill>
                <a:schemeClr val="tx1"/>
              </a:solidFill>
              <a:effectLst/>
              <a:latin typeface="+mn-lt"/>
              <a:ea typeface="+mn-ea"/>
              <a:cs typeface="+mn-cs"/>
            </a:rPr>
            <a:t>値</a:t>
          </a:r>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下回った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、将来負担の縮減を念頭に</a:t>
          </a:r>
          <a:r>
            <a:rPr kumimoji="1" lang="ja-JP" altLang="en-US"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地方債発行の抑制などを図り</a:t>
          </a:r>
          <a:r>
            <a:rPr kumimoji="1" lang="ja-JP" altLang="ja-JP" sz="1100">
              <a:solidFill>
                <a:schemeClr val="tx1"/>
              </a:solidFill>
              <a:effectLst/>
              <a:latin typeface="+mn-lt"/>
              <a:ea typeface="+mn-ea"/>
              <a:cs typeface="+mn-cs"/>
            </a:rPr>
            <a:t>ながら財政の健全化に努めていく。</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165015</xdr:rowOff>
    </xdr:from>
    <xdr:to>
      <xdr:col>81</xdr:col>
      <xdr:colOff>44450</xdr:colOff>
      <xdr:row>15</xdr:row>
      <xdr:rowOff>84455</xdr:rowOff>
    </xdr:to>
    <xdr:cxnSp macro="">
      <xdr:nvCxnSpPr>
        <xdr:cNvPr id="444" name="直線コネクタ 443"/>
        <xdr:cNvCxnSpPr/>
      </xdr:nvCxnSpPr>
      <xdr:spPr>
        <a:xfrm flipV="1">
          <a:off x="16179800" y="2565315"/>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84455</xdr:rowOff>
    </xdr:from>
    <xdr:to>
      <xdr:col>77</xdr:col>
      <xdr:colOff>44450</xdr:colOff>
      <xdr:row>15</xdr:row>
      <xdr:rowOff>128693</xdr:rowOff>
    </xdr:to>
    <xdr:cxnSp macro="">
      <xdr:nvCxnSpPr>
        <xdr:cNvPr id="447" name="直線コネクタ 446"/>
        <xdr:cNvCxnSpPr/>
      </xdr:nvCxnSpPr>
      <xdr:spPr>
        <a:xfrm flipV="1">
          <a:off x="15290800" y="265620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16</xdr:row>
      <xdr:rowOff>9525</xdr:rowOff>
    </xdr:to>
    <xdr:cxnSp macro="">
      <xdr:nvCxnSpPr>
        <xdr:cNvPr id="450" name="直線コネクタ 449"/>
        <xdr:cNvCxnSpPr/>
      </xdr:nvCxnSpPr>
      <xdr:spPr>
        <a:xfrm flipV="1">
          <a:off x="14401800" y="270044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110194</xdr:rowOff>
    </xdr:from>
    <xdr:to>
      <xdr:col>68</xdr:col>
      <xdr:colOff>152400</xdr:colOff>
      <xdr:row>16</xdr:row>
      <xdr:rowOff>9525</xdr:rowOff>
    </xdr:to>
    <xdr:cxnSp macro="">
      <xdr:nvCxnSpPr>
        <xdr:cNvPr id="453" name="直線コネクタ 452"/>
        <xdr:cNvCxnSpPr/>
      </xdr:nvCxnSpPr>
      <xdr:spPr>
        <a:xfrm>
          <a:off x="13512800" y="2681944"/>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114215</xdr:rowOff>
    </xdr:from>
    <xdr:to>
      <xdr:col>81</xdr:col>
      <xdr:colOff>95250</xdr:colOff>
      <xdr:row>15</xdr:row>
      <xdr:rowOff>44365</xdr:rowOff>
    </xdr:to>
    <xdr:sp macro="" textlink="">
      <xdr:nvSpPr>
        <xdr:cNvPr id="463" name="楕円 462"/>
        <xdr:cNvSpPr/>
      </xdr:nvSpPr>
      <xdr:spPr>
        <a:xfrm>
          <a:off x="169672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130742</xdr:rowOff>
    </xdr:from>
    <xdr:ext cx="762000" cy="259045"/>
    <xdr:sp macro="" textlink="">
      <xdr:nvSpPr>
        <xdr:cNvPr id="464" name="将来負担の状況該当値テキスト"/>
        <xdr:cNvSpPr txBox="1"/>
      </xdr:nvSpPr>
      <xdr:spPr>
        <a:xfrm>
          <a:off x="17106900" y="235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33655</xdr:rowOff>
    </xdr:from>
    <xdr:to>
      <xdr:col>77</xdr:col>
      <xdr:colOff>95250</xdr:colOff>
      <xdr:row>15</xdr:row>
      <xdr:rowOff>135255</xdr:rowOff>
    </xdr:to>
    <xdr:sp macro="" textlink="">
      <xdr:nvSpPr>
        <xdr:cNvPr id="465" name="楕円 464"/>
        <xdr:cNvSpPr/>
      </xdr:nvSpPr>
      <xdr:spPr>
        <a:xfrm>
          <a:off x="16129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120032</xdr:rowOff>
    </xdr:from>
    <xdr:ext cx="736600" cy="259045"/>
    <xdr:sp macro="" textlink="">
      <xdr:nvSpPr>
        <xdr:cNvPr id="466" name="テキスト ボックス 465"/>
        <xdr:cNvSpPr txBox="1"/>
      </xdr:nvSpPr>
      <xdr:spPr>
        <a:xfrm>
          <a:off x="15798800" y="269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67" name="楕円 466"/>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68" name="テキスト ボックス 467"/>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69" name="楕円 468"/>
        <xdr:cNvSpPr/>
      </xdr:nvSpPr>
      <xdr:spPr>
        <a:xfrm>
          <a:off x="14351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70" name="テキスト ボックス 469"/>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59394</xdr:rowOff>
    </xdr:from>
    <xdr:to>
      <xdr:col>64</xdr:col>
      <xdr:colOff>152400</xdr:colOff>
      <xdr:row>15</xdr:row>
      <xdr:rowOff>160994</xdr:rowOff>
    </xdr:to>
    <xdr:sp macro="" textlink="">
      <xdr:nvSpPr>
        <xdr:cNvPr id="471" name="楕円 470"/>
        <xdr:cNvSpPr/>
      </xdr:nvSpPr>
      <xdr:spPr>
        <a:xfrm>
          <a:off x="13462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171171</xdr:rowOff>
    </xdr:from>
    <xdr:ext cx="762000" cy="259045"/>
    <xdr:sp macro="" textlink="">
      <xdr:nvSpPr>
        <xdr:cNvPr id="472" name="テキスト ボックス 471"/>
        <xdr:cNvSpPr txBox="1"/>
      </xdr:nvSpPr>
      <xdr:spPr>
        <a:xfrm>
          <a:off x="13131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61,998
61,576
113.01
28,351,268
26,793,121
1,268,945
13,183,433
23,517,666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定期退職者の増加に伴う退職手当の増加などにより人件費が増加したため、</a:t>
          </a:r>
          <a:r>
            <a:rPr kumimoji="1" lang="ja-JP" altLang="ja-JP" sz="1100">
              <a:solidFill>
                <a:sysClr val="windowText" lastClr="000000"/>
              </a:solidFill>
              <a:effectLst/>
              <a:latin typeface="+mn-lt"/>
              <a:ea typeface="+mn-ea"/>
              <a:cs typeface="+mn-cs"/>
            </a:rPr>
            <a:t>前</a:t>
          </a:r>
          <a:r>
            <a:rPr kumimoji="1" lang="ja-JP" altLang="en-US" sz="1100">
              <a:solidFill>
                <a:sysClr val="windowText" lastClr="000000"/>
              </a:solidFill>
              <a:effectLst/>
              <a:latin typeface="+mn-lt"/>
              <a:ea typeface="+mn-ea"/>
              <a:cs typeface="+mn-cs"/>
            </a:rPr>
            <a:t>年度に比べて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ポイント増加</a:t>
          </a:r>
          <a:r>
            <a:rPr kumimoji="1" lang="ja-JP" altLang="en-US" sz="1100">
              <a:solidFill>
                <a:sysClr val="windowText" lastClr="000000"/>
              </a:solidFill>
              <a:effectLst/>
              <a:latin typeface="+mn-lt"/>
              <a:ea typeface="+mn-ea"/>
              <a:cs typeface="+mn-cs"/>
            </a:rPr>
            <a:t>したが、</a:t>
          </a:r>
          <a:r>
            <a:rPr kumimoji="1" lang="ja-JP" altLang="ja-JP" sz="1100">
              <a:solidFill>
                <a:sysClr val="windowText" lastClr="000000"/>
              </a:solidFill>
              <a:effectLst/>
              <a:latin typeface="+mn-lt"/>
              <a:ea typeface="+mn-ea"/>
              <a:cs typeface="+mn-cs"/>
            </a:rPr>
            <a:t>昨年度に引き続き、類似団体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を下回っている。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43180</xdr:rowOff>
    </xdr:to>
    <xdr:cxnSp macro="">
      <xdr:nvCxnSpPr>
        <xdr:cNvPr id="69" name="直線コネクタ 68"/>
        <xdr:cNvCxnSpPr/>
      </xdr:nvCxnSpPr>
      <xdr:spPr>
        <a:xfrm>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96520</xdr:rowOff>
    </xdr:to>
    <xdr:cxnSp macro="">
      <xdr:nvCxnSpPr>
        <xdr:cNvPr id="72" name="直線コネクタ 71"/>
        <xdr:cNvCxnSpPr/>
      </xdr:nvCxnSpPr>
      <xdr:spPr>
        <a:xfrm flipV="1">
          <a:off x="2209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xdr:cNvCxnSpPr/>
      </xdr:nvCxnSpPr>
      <xdr:spPr>
        <a:xfrm flipV="1">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、運送代の値上げに伴う、ふるさと納税推進事務に係る通信運搬費の増加や小学校の空調施設整備に伴う光熱水費の増加などに</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前年度に比べて</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増加し</a:t>
          </a: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平均</a:t>
          </a:r>
          <a:r>
            <a:rPr kumimoji="1" lang="ja-JP" altLang="en-US" sz="1100">
              <a:solidFill>
                <a:schemeClr val="tx1"/>
              </a:solidFill>
              <a:effectLst/>
              <a:latin typeface="+mn-lt"/>
              <a:ea typeface="+mn-ea"/>
              <a:cs typeface="+mn-cs"/>
            </a:rPr>
            <a:t>値を上回った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引き続き経常経費の見直しに努め、可能な限りコストの削減を図っていく。</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130810</xdr:rowOff>
    </xdr:to>
    <xdr:cxnSp macro="">
      <xdr:nvCxnSpPr>
        <xdr:cNvPr id="127" name="直線コネクタ 126"/>
        <xdr:cNvCxnSpPr/>
      </xdr:nvCxnSpPr>
      <xdr:spPr>
        <a:xfrm>
          <a:off x="15671800" y="2938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24130</xdr:rowOff>
    </xdr:to>
    <xdr:cxnSp macro="">
      <xdr:nvCxnSpPr>
        <xdr:cNvPr id="130" name="直線コネクタ 129"/>
        <xdr:cNvCxnSpPr/>
      </xdr:nvCxnSpPr>
      <xdr:spPr>
        <a:xfrm>
          <a:off x="14782800" y="2816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17</xdr:row>
      <xdr:rowOff>46990</xdr:rowOff>
    </xdr:to>
    <xdr:cxnSp macro="">
      <xdr:nvCxnSpPr>
        <xdr:cNvPr id="133" name="直線コネクタ 132"/>
        <xdr:cNvCxnSpPr/>
      </xdr:nvCxnSpPr>
      <xdr:spPr>
        <a:xfrm flipV="1">
          <a:off x="13893800" y="2816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46990</xdr:rowOff>
    </xdr:to>
    <xdr:cxnSp macro="">
      <xdr:nvCxnSpPr>
        <xdr:cNvPr id="136" name="直線コネクタ 135"/>
        <xdr:cNvCxnSpPr/>
      </xdr:nvCxnSpPr>
      <xdr:spPr>
        <a:xfrm>
          <a:off x="13004800" y="2931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6" name="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7"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0" name="楕円 149"/>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1" name="テキスト ボックス 150"/>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4" name="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5" name="テキスト ボックス 154"/>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類似団体の平均値を下回っているが、保育委託料や</a:t>
          </a:r>
          <a:r>
            <a:rPr kumimoji="1" lang="ja-JP" altLang="ja-JP" sz="1100">
              <a:solidFill>
                <a:sysClr val="windowText" lastClr="000000"/>
              </a:solidFill>
              <a:effectLst/>
              <a:latin typeface="+mn-lt"/>
              <a:ea typeface="+mn-ea"/>
              <a:cs typeface="+mn-cs"/>
            </a:rPr>
            <a:t>施設型給付費</a:t>
          </a:r>
          <a:r>
            <a:rPr kumimoji="1" lang="ja-JP" altLang="en-US" sz="1100">
              <a:solidFill>
                <a:sysClr val="windowText" lastClr="000000"/>
              </a:solidFill>
              <a:effectLst/>
              <a:latin typeface="+mn-lt"/>
              <a:ea typeface="+mn-ea"/>
              <a:cs typeface="+mn-cs"/>
            </a:rPr>
            <a:t>の増加などに</a:t>
          </a:r>
          <a:r>
            <a:rPr kumimoji="1" lang="ja-JP" altLang="ja-JP" sz="1100">
              <a:solidFill>
                <a:sysClr val="windowText" lastClr="000000"/>
              </a:solidFill>
              <a:effectLst/>
              <a:latin typeface="+mn-lt"/>
              <a:ea typeface="+mn-ea"/>
              <a:cs typeface="+mn-cs"/>
            </a:rPr>
            <a:t>より、前</a:t>
          </a:r>
          <a:r>
            <a:rPr kumimoji="1" lang="ja-JP" altLang="en-US" sz="1100">
              <a:solidFill>
                <a:sysClr val="windowText" lastClr="000000"/>
              </a:solidFill>
              <a:effectLst/>
              <a:latin typeface="+mn-lt"/>
              <a:ea typeface="+mn-ea"/>
              <a:cs typeface="+mn-cs"/>
            </a:rPr>
            <a:t>年度に比べて</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ポイント増加して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今後も保育需要の増加や障がい児等への支援給付の増加、高齢化が進むことによる扶助費の増加が見込まれる。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142240</xdr:rowOff>
    </xdr:to>
    <xdr:cxnSp macro="">
      <xdr:nvCxnSpPr>
        <xdr:cNvPr id="188" name="直線コネクタ 187"/>
        <xdr:cNvCxnSpPr/>
      </xdr:nvCxnSpPr>
      <xdr:spPr>
        <a:xfrm>
          <a:off x="3987800" y="9331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20320</xdr:rowOff>
    </xdr:from>
    <xdr:to>
      <xdr:col>19</xdr:col>
      <xdr:colOff>187325</xdr:colOff>
      <xdr:row>54</xdr:row>
      <xdr:rowOff>73660</xdr:rowOff>
    </xdr:to>
    <xdr:cxnSp macro="">
      <xdr:nvCxnSpPr>
        <xdr:cNvPr id="191" name="直線コネクタ 190"/>
        <xdr:cNvCxnSpPr/>
      </xdr:nvCxnSpPr>
      <xdr:spPr>
        <a:xfrm>
          <a:off x="3098800" y="9278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43180</xdr:rowOff>
    </xdr:to>
    <xdr:cxnSp macro="">
      <xdr:nvCxnSpPr>
        <xdr:cNvPr id="194" name="直線コネクタ 193"/>
        <xdr:cNvCxnSpPr/>
      </xdr:nvCxnSpPr>
      <xdr:spPr>
        <a:xfrm flipV="1">
          <a:off x="2209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43180</xdr:rowOff>
    </xdr:from>
    <xdr:to>
      <xdr:col>11</xdr:col>
      <xdr:colOff>9525</xdr:colOff>
      <xdr:row>54</xdr:row>
      <xdr:rowOff>66040</xdr:rowOff>
    </xdr:to>
    <xdr:cxnSp macro="">
      <xdr:nvCxnSpPr>
        <xdr:cNvPr id="197" name="直線コネクタ 196"/>
        <xdr:cNvCxnSpPr/>
      </xdr:nvCxnSpPr>
      <xdr:spPr>
        <a:xfrm flipV="1">
          <a:off x="1320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91440</xdr:rowOff>
    </xdr:from>
    <xdr:to>
      <xdr:col>24</xdr:col>
      <xdr:colOff>76200</xdr:colOff>
      <xdr:row>55</xdr:row>
      <xdr:rowOff>21590</xdr:rowOff>
    </xdr:to>
    <xdr:sp macro="" textlink="">
      <xdr:nvSpPr>
        <xdr:cNvPr id="207" name="楕円 206"/>
        <xdr:cNvSpPr/>
      </xdr:nvSpPr>
      <xdr:spPr>
        <a:xfrm>
          <a:off x="4775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107967</xdr:rowOff>
    </xdr:from>
    <xdr:ext cx="762000" cy="259045"/>
    <xdr:sp macro="" textlink="">
      <xdr:nvSpPr>
        <xdr:cNvPr id="208" name="扶助費該当値テキスト"/>
        <xdr:cNvSpPr txBox="1"/>
      </xdr:nvSpPr>
      <xdr:spPr>
        <a:xfrm>
          <a:off x="4914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22860</xdr:rowOff>
    </xdr:from>
    <xdr:to>
      <xdr:col>20</xdr:col>
      <xdr:colOff>38100</xdr:colOff>
      <xdr:row>54</xdr:row>
      <xdr:rowOff>124460</xdr:rowOff>
    </xdr:to>
    <xdr:sp macro="" textlink="">
      <xdr:nvSpPr>
        <xdr:cNvPr id="209" name="楕円 208"/>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134637</xdr:rowOff>
    </xdr:from>
    <xdr:ext cx="736600" cy="259045"/>
    <xdr:sp macro="" textlink="">
      <xdr:nvSpPr>
        <xdr:cNvPr id="210" name="テキスト ボックス 209"/>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140970</xdr:rowOff>
    </xdr:from>
    <xdr:to>
      <xdr:col>15</xdr:col>
      <xdr:colOff>149225</xdr:colOff>
      <xdr:row>54</xdr:row>
      <xdr:rowOff>71120</xdr:rowOff>
    </xdr:to>
    <xdr:sp macro="" textlink="">
      <xdr:nvSpPr>
        <xdr:cNvPr id="211" name="楕円 210"/>
        <xdr:cNvSpPr/>
      </xdr:nvSpPr>
      <xdr:spPr>
        <a:xfrm>
          <a:off x="3048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81297</xdr:rowOff>
    </xdr:from>
    <xdr:ext cx="762000" cy="259045"/>
    <xdr:sp macro="" textlink="">
      <xdr:nvSpPr>
        <xdr:cNvPr id="212" name="テキスト ボックス 211"/>
        <xdr:cNvSpPr txBox="1"/>
      </xdr:nvSpPr>
      <xdr:spPr>
        <a:xfrm>
          <a:off x="2717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163830</xdr:rowOff>
    </xdr:from>
    <xdr:to>
      <xdr:col>11</xdr:col>
      <xdr:colOff>60325</xdr:colOff>
      <xdr:row>54</xdr:row>
      <xdr:rowOff>93980</xdr:rowOff>
    </xdr:to>
    <xdr:sp macro="" textlink="">
      <xdr:nvSpPr>
        <xdr:cNvPr id="213" name="楕円 212"/>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104157</xdr:rowOff>
    </xdr:from>
    <xdr:ext cx="762000" cy="259045"/>
    <xdr:sp macro="" textlink="">
      <xdr:nvSpPr>
        <xdr:cNvPr id="214" name="テキスト ボックス 213"/>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15" name="楕円 214"/>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216" name="テキスト ボックス 215"/>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新工業団地整備に伴い工業団地整備事業特別会計に対する繰出金が増加したが、地方税や地方消費税交付金などの増加により経常一般財源も増加したため、</a:t>
          </a:r>
          <a:r>
            <a:rPr kumimoji="1" lang="ja-JP" altLang="ja-JP" sz="1100">
              <a:solidFill>
                <a:sysClr val="windowText" lastClr="000000"/>
              </a:solidFill>
              <a:effectLst/>
              <a:latin typeface="+mn-lt"/>
              <a:ea typeface="+mn-ea"/>
              <a:cs typeface="+mn-cs"/>
            </a:rPr>
            <a:t>前年</a:t>
          </a:r>
          <a:r>
            <a:rPr kumimoji="1" lang="ja-JP" altLang="en-US" sz="1100">
              <a:solidFill>
                <a:sysClr val="windowText" lastClr="000000"/>
              </a:solidFill>
              <a:effectLst/>
              <a:latin typeface="+mn-lt"/>
              <a:ea typeface="+mn-ea"/>
              <a:cs typeface="+mn-cs"/>
            </a:rPr>
            <a:t>度に比べて</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ポイント減少し</a:t>
          </a:r>
          <a:r>
            <a:rPr kumimoji="1" lang="ja-JP" altLang="en-US" sz="1100">
              <a:solidFill>
                <a:sysClr val="windowText" lastClr="000000"/>
              </a:solidFill>
              <a:effectLst/>
              <a:latin typeface="+mn-lt"/>
              <a:ea typeface="+mn-ea"/>
              <a:cs typeface="+mn-cs"/>
            </a:rPr>
            <a:t>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値を下回っているが、</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高齢化に伴い、社会保障関連特別会計への繰出金の増加が予想される。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130266</xdr:rowOff>
    </xdr:to>
    <xdr:cxnSp macro="">
      <xdr:nvCxnSpPr>
        <xdr:cNvPr id="251" name="直線コネクタ 250"/>
        <xdr:cNvCxnSpPr/>
      </xdr:nvCxnSpPr>
      <xdr:spPr>
        <a:xfrm flipV="1">
          <a:off x="15671800" y="967921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130266</xdr:rowOff>
    </xdr:to>
    <xdr:cxnSp macro="">
      <xdr:nvCxnSpPr>
        <xdr:cNvPr id="254" name="直線コネクタ 253"/>
        <xdr:cNvCxnSpPr/>
      </xdr:nvCxnSpPr>
      <xdr:spPr>
        <a:xfrm>
          <a:off x="14782800" y="96726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136797</xdr:rowOff>
    </xdr:to>
    <xdr:cxnSp macro="">
      <xdr:nvCxnSpPr>
        <xdr:cNvPr id="257" name="直線コネクタ 256"/>
        <xdr:cNvCxnSpPr/>
      </xdr:nvCxnSpPr>
      <xdr:spPr>
        <a:xfrm flipV="1">
          <a:off x="13893800" y="96726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56</xdr:row>
      <xdr:rowOff>149860</xdr:rowOff>
    </xdr:to>
    <xdr:cxnSp macro="">
      <xdr:nvCxnSpPr>
        <xdr:cNvPr id="260" name="直線コネクタ 259"/>
        <xdr:cNvCxnSpPr/>
      </xdr:nvCxnSpPr>
      <xdr:spPr>
        <a:xfrm flipV="1">
          <a:off x="13004800" y="97379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2" name="楕円 271"/>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3" name="テキスト ボックス 272"/>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4" name="楕円 273"/>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5" name="テキスト ボックス 274"/>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6" name="楕円 275"/>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7" name="テキスト ボックス 276"/>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9" name="テキスト ボックス 278"/>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ふるさと応援寄附金に対する返礼品の減少や退職給付費の減少に伴う天童市民病院事業会計に対対する負担金の減少などにより、</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ポイント減少したが、</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の平均値</a:t>
          </a:r>
          <a:r>
            <a:rPr kumimoji="1" lang="ja-JP" altLang="ja-JP" sz="1100">
              <a:solidFill>
                <a:sysClr val="windowText" lastClr="000000"/>
              </a:solidFill>
              <a:effectLst/>
              <a:latin typeface="+mn-lt"/>
              <a:ea typeface="+mn-ea"/>
              <a:cs typeface="+mn-cs"/>
            </a:rPr>
            <a:t>を上回っている。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62992</xdr:rowOff>
    </xdr:to>
    <xdr:cxnSp macro="">
      <xdr:nvCxnSpPr>
        <xdr:cNvPr id="309" name="直線コネクタ 308"/>
        <xdr:cNvCxnSpPr/>
      </xdr:nvCxnSpPr>
      <xdr:spPr>
        <a:xfrm flipV="1">
          <a:off x="15671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62992</xdr:rowOff>
    </xdr:to>
    <xdr:cxnSp macro="">
      <xdr:nvCxnSpPr>
        <xdr:cNvPr id="312" name="直線コネクタ 311"/>
        <xdr:cNvCxnSpPr/>
      </xdr:nvCxnSpPr>
      <xdr:spPr>
        <a:xfrm>
          <a:off x="14782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8128</xdr:rowOff>
    </xdr:to>
    <xdr:cxnSp macro="">
      <xdr:nvCxnSpPr>
        <xdr:cNvPr id="315" name="直線コネクタ 314"/>
        <xdr:cNvCxnSpPr/>
      </xdr:nvCxnSpPr>
      <xdr:spPr>
        <a:xfrm>
          <a:off x="13893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8" name="直線コネクタ 317"/>
        <xdr:cNvCxnSpPr/>
      </xdr:nvCxnSpPr>
      <xdr:spPr>
        <a:xfrm flipV="1">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29"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98569</xdr:rowOff>
    </xdr:from>
    <xdr:ext cx="736600" cy="259045"/>
    <xdr:sp macro="" textlink="">
      <xdr:nvSpPr>
        <xdr:cNvPr id="331" name="テキスト ボックス 330"/>
        <xdr:cNvSpPr txBox="1"/>
      </xdr:nvSpPr>
      <xdr:spPr>
        <a:xfrm>
          <a:off x="15290800" y="627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2" name="楕円 331"/>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33" name="テキスト ボックス 332"/>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主に平成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年度に発行した臨時財政対策債や市庁舎耐震補強に係る起債の据置期間が満了したことなどにより元金償還が増加し、前年度に比べて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ポイント増加</a:t>
          </a:r>
          <a:r>
            <a:rPr kumimoji="1" lang="ja-JP" altLang="en-US" sz="1100">
              <a:solidFill>
                <a:sysClr val="windowText" lastClr="000000"/>
              </a:solidFill>
              <a:effectLst/>
              <a:latin typeface="+mn-lt"/>
              <a:ea typeface="+mn-ea"/>
              <a:cs typeface="+mn-cs"/>
            </a:rPr>
            <a:t>したが、</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下回っている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今後は、普通建設事業の厳選と計画的な実施とともに、起債発行及び公債費の抑制に努めていく。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29845</xdr:rowOff>
    </xdr:to>
    <xdr:cxnSp macro="">
      <xdr:nvCxnSpPr>
        <xdr:cNvPr id="366" name="直線コネクタ 365"/>
        <xdr:cNvCxnSpPr/>
      </xdr:nvCxnSpPr>
      <xdr:spPr>
        <a:xfrm>
          <a:off x="3987800" y="130429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76</xdr:row>
      <xdr:rowOff>12700</xdr:rowOff>
    </xdr:to>
    <xdr:cxnSp macro="">
      <xdr:nvCxnSpPr>
        <xdr:cNvPr id="369" name="直線コネクタ 368"/>
        <xdr:cNvCxnSpPr/>
      </xdr:nvCxnSpPr>
      <xdr:spPr>
        <a:xfrm>
          <a:off x="3098800" y="129571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98425</xdr:rowOff>
    </xdr:from>
    <xdr:to>
      <xdr:col>15</xdr:col>
      <xdr:colOff>98425</xdr:colOff>
      <xdr:row>75</xdr:row>
      <xdr:rowOff>104140</xdr:rowOff>
    </xdr:to>
    <xdr:cxnSp macro="">
      <xdr:nvCxnSpPr>
        <xdr:cNvPr id="372" name="直線コネクタ 371"/>
        <xdr:cNvCxnSpPr/>
      </xdr:nvCxnSpPr>
      <xdr:spPr>
        <a:xfrm flipV="1">
          <a:off x="2209800" y="12957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127000</xdr:rowOff>
    </xdr:to>
    <xdr:cxnSp macro="">
      <xdr:nvCxnSpPr>
        <xdr:cNvPr id="375" name="直線コネクタ 374"/>
        <xdr:cNvCxnSpPr/>
      </xdr:nvCxnSpPr>
      <xdr:spPr>
        <a:xfrm flipV="1">
          <a:off x="1320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150495</xdr:rowOff>
    </xdr:from>
    <xdr:to>
      <xdr:col>24</xdr:col>
      <xdr:colOff>76200</xdr:colOff>
      <xdr:row>76</xdr:row>
      <xdr:rowOff>80645</xdr:rowOff>
    </xdr:to>
    <xdr:sp macro="" textlink="">
      <xdr:nvSpPr>
        <xdr:cNvPr id="385" name="楕円 384"/>
        <xdr:cNvSpPr/>
      </xdr:nvSpPr>
      <xdr:spPr>
        <a:xfrm>
          <a:off x="4775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167022</xdr:rowOff>
    </xdr:from>
    <xdr:ext cx="762000" cy="259045"/>
    <xdr:sp macro="" textlink="">
      <xdr:nvSpPr>
        <xdr:cNvPr id="386" name="公債費該当値テキスト"/>
        <xdr:cNvSpPr txBox="1"/>
      </xdr:nvSpPr>
      <xdr:spPr>
        <a:xfrm>
          <a:off x="4914900" y="128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8" name="テキスト ボックス 38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89" name="楕円 388"/>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159402</xdr:rowOff>
    </xdr:from>
    <xdr:ext cx="762000" cy="259045"/>
    <xdr:sp macro="" textlink="">
      <xdr:nvSpPr>
        <xdr:cNvPr id="390" name="テキスト ボックス 389"/>
        <xdr:cNvSpPr txBox="1"/>
      </xdr:nvSpPr>
      <xdr:spPr>
        <a:xfrm>
          <a:off x="2717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91" name="楕円 390"/>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92" name="テキスト ボックス 391"/>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3" name="楕円 392"/>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4" name="テキスト ボックス 393"/>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前年度に比べて物件費や扶助費の増加により経常収支比率が上昇したため、</a:t>
          </a:r>
          <a:r>
            <a:rPr kumimoji="1" lang="ja-JP" altLang="ja-JP" sz="1100">
              <a:solidFill>
                <a:sysClr val="windowText" lastClr="000000"/>
              </a:solidFill>
              <a:effectLst/>
              <a:latin typeface="+mn-lt"/>
              <a:ea typeface="+mn-ea"/>
              <a:cs typeface="+mn-cs"/>
            </a:rPr>
            <a:t>公債費を除いた経常収支比率は、前年度から</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ポイント増加し</a:t>
          </a:r>
          <a:r>
            <a:rPr kumimoji="1" lang="ja-JP" altLang="en-US" sz="1100">
              <a:solidFill>
                <a:sysClr val="windowText" lastClr="000000"/>
              </a:solidFill>
              <a:effectLst/>
              <a:latin typeface="+mn-lt"/>
              <a:ea typeface="+mn-ea"/>
              <a:cs typeface="+mn-cs"/>
            </a:rPr>
            <a:t>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上回ったため、</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公債費の抑制に併せて物件費</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5842</xdr:rowOff>
    </xdr:to>
    <xdr:cxnSp macro="">
      <xdr:nvCxnSpPr>
        <xdr:cNvPr id="425" name="直線コネクタ 424"/>
        <xdr:cNvCxnSpPr/>
      </xdr:nvCxnSpPr>
      <xdr:spPr>
        <a:xfrm>
          <a:off x="15671800" y="131343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76</xdr:row>
      <xdr:rowOff>104139</xdr:rowOff>
    </xdr:to>
    <xdr:cxnSp macro="">
      <xdr:nvCxnSpPr>
        <xdr:cNvPr id="428" name="直線コネクタ 427"/>
        <xdr:cNvCxnSpPr/>
      </xdr:nvCxnSpPr>
      <xdr:spPr>
        <a:xfrm>
          <a:off x="14782800" y="129240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76</xdr:row>
      <xdr:rowOff>53848</xdr:rowOff>
    </xdr:to>
    <xdr:cxnSp macro="">
      <xdr:nvCxnSpPr>
        <xdr:cNvPr id="431" name="直線コネクタ 430"/>
        <xdr:cNvCxnSpPr/>
      </xdr:nvCxnSpPr>
      <xdr:spPr>
        <a:xfrm flipV="1">
          <a:off x="13893800" y="129240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117856</xdr:rowOff>
    </xdr:to>
    <xdr:cxnSp macro="">
      <xdr:nvCxnSpPr>
        <xdr:cNvPr id="434" name="直線コネクタ 433"/>
        <xdr:cNvCxnSpPr/>
      </xdr:nvCxnSpPr>
      <xdr:spPr>
        <a:xfrm flipV="1">
          <a:off x="13004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4" name="楕円 443"/>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5"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6" name="楕円 445"/>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7" name="テキスト ボックス 446"/>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48" name="楕円 447"/>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9" name="テキスト ボックス 448"/>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0" name="楕円 449"/>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1" name="テキスト ボックス 450"/>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2" name="楕円 451"/>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53" name="テキスト ボックス 452"/>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155537</xdr:rowOff>
    </xdr:from>
    <xdr:to>
      <xdr:col>29</xdr:col>
      <xdr:colOff>127000</xdr:colOff>
      <xdr:row>18</xdr:row>
      <xdr:rowOff>164469</xdr:rowOff>
    </xdr:to>
    <xdr:cxnSp macro="">
      <xdr:nvCxnSpPr>
        <xdr:cNvPr id="52" name="直線コネクタ 51"/>
        <xdr:cNvCxnSpPr/>
      </xdr:nvCxnSpPr>
      <xdr:spPr bwMode="auto">
        <a:xfrm flipV="1">
          <a:off x="5003800" y="3289262"/>
          <a:ext cx="647700" cy="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143862</xdr:rowOff>
    </xdr:from>
    <xdr:to>
      <xdr:col>26</xdr:col>
      <xdr:colOff>50800</xdr:colOff>
      <xdr:row>18</xdr:row>
      <xdr:rowOff>164469</xdr:rowOff>
    </xdr:to>
    <xdr:cxnSp macro="">
      <xdr:nvCxnSpPr>
        <xdr:cNvPr id="55" name="直線コネクタ 54"/>
        <xdr:cNvCxnSpPr/>
      </xdr:nvCxnSpPr>
      <xdr:spPr bwMode="auto">
        <a:xfrm>
          <a:off x="4305300" y="3277587"/>
          <a:ext cx="698500" cy="2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131436</xdr:rowOff>
    </xdr:from>
    <xdr:to>
      <xdr:col>22</xdr:col>
      <xdr:colOff>114300</xdr:colOff>
      <xdr:row>18</xdr:row>
      <xdr:rowOff>143862</xdr:rowOff>
    </xdr:to>
    <xdr:cxnSp macro="">
      <xdr:nvCxnSpPr>
        <xdr:cNvPr id="58" name="直線コネクタ 57"/>
        <xdr:cNvCxnSpPr/>
      </xdr:nvCxnSpPr>
      <xdr:spPr bwMode="auto">
        <a:xfrm>
          <a:off x="3606800" y="3265161"/>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131436</xdr:rowOff>
    </xdr:from>
    <xdr:to>
      <xdr:col>18</xdr:col>
      <xdr:colOff>177800</xdr:colOff>
      <xdr:row>19</xdr:row>
      <xdr:rowOff>2130</xdr:rowOff>
    </xdr:to>
    <xdr:cxnSp macro="">
      <xdr:nvCxnSpPr>
        <xdr:cNvPr id="61" name="直線コネクタ 60"/>
        <xdr:cNvCxnSpPr/>
      </xdr:nvCxnSpPr>
      <xdr:spPr bwMode="auto">
        <a:xfrm flipV="1">
          <a:off x="2908300" y="3265161"/>
          <a:ext cx="698500" cy="4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104737</xdr:rowOff>
    </xdr:from>
    <xdr:to>
      <xdr:col>29</xdr:col>
      <xdr:colOff>177800</xdr:colOff>
      <xdr:row>19</xdr:row>
      <xdr:rowOff>34887</xdr:rowOff>
    </xdr:to>
    <xdr:sp macro="" textlink="">
      <xdr:nvSpPr>
        <xdr:cNvPr id="71" name="楕円 70"/>
        <xdr:cNvSpPr/>
      </xdr:nvSpPr>
      <xdr:spPr bwMode="auto">
        <a:xfrm>
          <a:off x="5600700" y="323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13314</xdr:rowOff>
    </xdr:from>
    <xdr:ext cx="762000" cy="259045"/>
    <xdr:sp macro="" textlink="">
      <xdr:nvSpPr>
        <xdr:cNvPr id="72" name="人口1人当たり決算額の推移該当値テキスト130"/>
        <xdr:cNvSpPr txBox="1"/>
      </xdr:nvSpPr>
      <xdr:spPr>
        <a:xfrm>
          <a:off x="5740400" y="314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113669</xdr:rowOff>
    </xdr:from>
    <xdr:to>
      <xdr:col>26</xdr:col>
      <xdr:colOff>101600</xdr:colOff>
      <xdr:row>19</xdr:row>
      <xdr:rowOff>43819</xdr:rowOff>
    </xdr:to>
    <xdr:sp macro="" textlink="">
      <xdr:nvSpPr>
        <xdr:cNvPr id="73" name="楕円 72"/>
        <xdr:cNvSpPr/>
      </xdr:nvSpPr>
      <xdr:spPr bwMode="auto">
        <a:xfrm>
          <a:off x="4953000" y="32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28596</xdr:rowOff>
    </xdr:from>
    <xdr:ext cx="736600" cy="259045"/>
    <xdr:sp macro="" textlink="">
      <xdr:nvSpPr>
        <xdr:cNvPr id="74" name="テキスト ボックス 73"/>
        <xdr:cNvSpPr txBox="1"/>
      </xdr:nvSpPr>
      <xdr:spPr>
        <a:xfrm>
          <a:off x="4622800" y="333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93062</xdr:rowOff>
    </xdr:from>
    <xdr:to>
      <xdr:col>22</xdr:col>
      <xdr:colOff>165100</xdr:colOff>
      <xdr:row>19</xdr:row>
      <xdr:rowOff>23212</xdr:rowOff>
    </xdr:to>
    <xdr:sp macro="" textlink="">
      <xdr:nvSpPr>
        <xdr:cNvPr id="75" name="楕円 74"/>
        <xdr:cNvSpPr/>
      </xdr:nvSpPr>
      <xdr:spPr bwMode="auto">
        <a:xfrm>
          <a:off x="4254500" y="322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7989</xdr:rowOff>
    </xdr:from>
    <xdr:ext cx="762000" cy="259045"/>
    <xdr:sp macro="" textlink="">
      <xdr:nvSpPr>
        <xdr:cNvPr id="76" name="テキスト ボックス 75"/>
        <xdr:cNvSpPr txBox="1"/>
      </xdr:nvSpPr>
      <xdr:spPr>
        <a:xfrm>
          <a:off x="3924300" y="331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80636</xdr:rowOff>
    </xdr:from>
    <xdr:to>
      <xdr:col>19</xdr:col>
      <xdr:colOff>38100</xdr:colOff>
      <xdr:row>19</xdr:row>
      <xdr:rowOff>10786</xdr:rowOff>
    </xdr:to>
    <xdr:sp macro="" textlink="">
      <xdr:nvSpPr>
        <xdr:cNvPr id="77" name="楕円 76"/>
        <xdr:cNvSpPr/>
      </xdr:nvSpPr>
      <xdr:spPr bwMode="auto">
        <a:xfrm>
          <a:off x="3556000" y="321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167013</xdr:rowOff>
    </xdr:from>
    <xdr:ext cx="762000" cy="259045"/>
    <xdr:sp macro="" textlink="">
      <xdr:nvSpPr>
        <xdr:cNvPr id="78" name="テキスト ボックス 77"/>
        <xdr:cNvSpPr txBox="1"/>
      </xdr:nvSpPr>
      <xdr:spPr>
        <a:xfrm>
          <a:off x="3225800" y="330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122780</xdr:rowOff>
    </xdr:from>
    <xdr:to>
      <xdr:col>15</xdr:col>
      <xdr:colOff>101600</xdr:colOff>
      <xdr:row>19</xdr:row>
      <xdr:rowOff>52930</xdr:rowOff>
    </xdr:to>
    <xdr:sp macro="" textlink="">
      <xdr:nvSpPr>
        <xdr:cNvPr id="79" name="楕円 78"/>
        <xdr:cNvSpPr/>
      </xdr:nvSpPr>
      <xdr:spPr bwMode="auto">
        <a:xfrm>
          <a:off x="2857500" y="3256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37707</xdr:rowOff>
    </xdr:from>
    <xdr:ext cx="762000" cy="259045"/>
    <xdr:sp macro="" textlink="">
      <xdr:nvSpPr>
        <xdr:cNvPr id="80" name="テキスト ボックス 79"/>
        <xdr:cNvSpPr txBox="1"/>
      </xdr:nvSpPr>
      <xdr:spPr>
        <a:xfrm>
          <a:off x="2527300" y="33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104415</xdr:rowOff>
    </xdr:from>
    <xdr:to>
      <xdr:col>29</xdr:col>
      <xdr:colOff>127000</xdr:colOff>
      <xdr:row>37</xdr:row>
      <xdr:rowOff>148214</xdr:rowOff>
    </xdr:to>
    <xdr:cxnSp macro="">
      <xdr:nvCxnSpPr>
        <xdr:cNvPr id="112" name="直線コネクタ 111"/>
        <xdr:cNvCxnSpPr/>
      </xdr:nvCxnSpPr>
      <xdr:spPr bwMode="auto">
        <a:xfrm flipV="1">
          <a:off x="5003800" y="7229115"/>
          <a:ext cx="647700" cy="4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148214</xdr:rowOff>
    </xdr:from>
    <xdr:to>
      <xdr:col>26</xdr:col>
      <xdr:colOff>50800</xdr:colOff>
      <xdr:row>37</xdr:row>
      <xdr:rowOff>232636</xdr:rowOff>
    </xdr:to>
    <xdr:cxnSp macro="">
      <xdr:nvCxnSpPr>
        <xdr:cNvPr id="115" name="直線コネクタ 114"/>
        <xdr:cNvCxnSpPr/>
      </xdr:nvCxnSpPr>
      <xdr:spPr bwMode="auto">
        <a:xfrm flipV="1">
          <a:off x="4305300" y="7272914"/>
          <a:ext cx="698500" cy="8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232636</xdr:rowOff>
    </xdr:from>
    <xdr:to>
      <xdr:col>22</xdr:col>
      <xdr:colOff>114300</xdr:colOff>
      <xdr:row>37</xdr:row>
      <xdr:rowOff>233665</xdr:rowOff>
    </xdr:to>
    <xdr:cxnSp macro="">
      <xdr:nvCxnSpPr>
        <xdr:cNvPr id="118" name="直線コネクタ 117"/>
        <xdr:cNvCxnSpPr/>
      </xdr:nvCxnSpPr>
      <xdr:spPr bwMode="auto">
        <a:xfrm flipV="1">
          <a:off x="3606800" y="7357336"/>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167005</xdr:rowOff>
    </xdr:from>
    <xdr:to>
      <xdr:col>18</xdr:col>
      <xdr:colOff>177800</xdr:colOff>
      <xdr:row>37</xdr:row>
      <xdr:rowOff>233665</xdr:rowOff>
    </xdr:to>
    <xdr:cxnSp macro="">
      <xdr:nvCxnSpPr>
        <xdr:cNvPr id="121" name="直線コネクタ 120"/>
        <xdr:cNvCxnSpPr/>
      </xdr:nvCxnSpPr>
      <xdr:spPr bwMode="auto">
        <a:xfrm>
          <a:off x="2908300" y="7291705"/>
          <a:ext cx="698500" cy="6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53615</xdr:rowOff>
    </xdr:from>
    <xdr:to>
      <xdr:col>29</xdr:col>
      <xdr:colOff>177800</xdr:colOff>
      <xdr:row>37</xdr:row>
      <xdr:rowOff>155215</xdr:rowOff>
    </xdr:to>
    <xdr:sp macro="" textlink="">
      <xdr:nvSpPr>
        <xdr:cNvPr id="131" name="楕円 130"/>
        <xdr:cNvSpPr/>
      </xdr:nvSpPr>
      <xdr:spPr bwMode="auto">
        <a:xfrm>
          <a:off x="5600700" y="717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25692</xdr:rowOff>
    </xdr:from>
    <xdr:ext cx="762000" cy="259045"/>
    <xdr:sp macro="" textlink="">
      <xdr:nvSpPr>
        <xdr:cNvPr id="132" name="人口1人当たり決算額の推移該当値テキスト445"/>
        <xdr:cNvSpPr txBox="1"/>
      </xdr:nvSpPr>
      <xdr:spPr>
        <a:xfrm>
          <a:off x="5740400" y="71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97414</xdr:rowOff>
    </xdr:from>
    <xdr:to>
      <xdr:col>26</xdr:col>
      <xdr:colOff>101600</xdr:colOff>
      <xdr:row>37</xdr:row>
      <xdr:rowOff>199014</xdr:rowOff>
    </xdr:to>
    <xdr:sp macro="" textlink="">
      <xdr:nvSpPr>
        <xdr:cNvPr id="133" name="楕円 132"/>
        <xdr:cNvSpPr/>
      </xdr:nvSpPr>
      <xdr:spPr bwMode="auto">
        <a:xfrm>
          <a:off x="4953000" y="722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183791</xdr:rowOff>
    </xdr:from>
    <xdr:ext cx="736600" cy="259045"/>
    <xdr:sp macro="" textlink="">
      <xdr:nvSpPr>
        <xdr:cNvPr id="134" name="テキスト ボックス 133"/>
        <xdr:cNvSpPr txBox="1"/>
      </xdr:nvSpPr>
      <xdr:spPr>
        <a:xfrm>
          <a:off x="4622800" y="730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181836</xdr:rowOff>
    </xdr:from>
    <xdr:to>
      <xdr:col>22</xdr:col>
      <xdr:colOff>165100</xdr:colOff>
      <xdr:row>37</xdr:row>
      <xdr:rowOff>283436</xdr:rowOff>
    </xdr:to>
    <xdr:sp macro="" textlink="">
      <xdr:nvSpPr>
        <xdr:cNvPr id="135" name="楕円 134"/>
        <xdr:cNvSpPr/>
      </xdr:nvSpPr>
      <xdr:spPr bwMode="auto">
        <a:xfrm>
          <a:off x="4254500" y="730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268213</xdr:rowOff>
    </xdr:from>
    <xdr:ext cx="762000" cy="259045"/>
    <xdr:sp macro="" textlink="">
      <xdr:nvSpPr>
        <xdr:cNvPr id="136" name="テキスト ボックス 135"/>
        <xdr:cNvSpPr txBox="1"/>
      </xdr:nvSpPr>
      <xdr:spPr>
        <a:xfrm>
          <a:off x="3924300" y="73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182865</xdr:rowOff>
    </xdr:from>
    <xdr:to>
      <xdr:col>19</xdr:col>
      <xdr:colOff>38100</xdr:colOff>
      <xdr:row>37</xdr:row>
      <xdr:rowOff>284465</xdr:rowOff>
    </xdr:to>
    <xdr:sp macro="" textlink="">
      <xdr:nvSpPr>
        <xdr:cNvPr id="137" name="楕円 136"/>
        <xdr:cNvSpPr/>
      </xdr:nvSpPr>
      <xdr:spPr bwMode="auto">
        <a:xfrm>
          <a:off x="3556000" y="730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269242</xdr:rowOff>
    </xdr:from>
    <xdr:ext cx="762000" cy="259045"/>
    <xdr:sp macro="" textlink="">
      <xdr:nvSpPr>
        <xdr:cNvPr id="138" name="テキスト ボックス 137"/>
        <xdr:cNvSpPr txBox="1"/>
      </xdr:nvSpPr>
      <xdr:spPr>
        <a:xfrm>
          <a:off x="3225800" y="73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116205</xdr:rowOff>
    </xdr:from>
    <xdr:to>
      <xdr:col>15</xdr:col>
      <xdr:colOff>101600</xdr:colOff>
      <xdr:row>37</xdr:row>
      <xdr:rowOff>217805</xdr:rowOff>
    </xdr:to>
    <xdr:sp macro="" textlink="">
      <xdr:nvSpPr>
        <xdr:cNvPr id="139" name="楕円 138"/>
        <xdr:cNvSpPr/>
      </xdr:nvSpPr>
      <xdr:spPr bwMode="auto">
        <a:xfrm>
          <a:off x="2857500" y="724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202582</xdr:rowOff>
    </xdr:from>
    <xdr:ext cx="762000" cy="259045"/>
    <xdr:sp macro="" textlink="">
      <xdr:nvSpPr>
        <xdr:cNvPr id="140" name="テキスト ボックス 139"/>
        <xdr:cNvSpPr txBox="1"/>
      </xdr:nvSpPr>
      <xdr:spPr>
        <a:xfrm>
          <a:off x="2527300" y="732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61,998
61,576
113.01
28,351,268
26,793,121
1,268,945
13,183,433
23,517,666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20632</xdr:rowOff>
    </xdr:from>
    <xdr:to>
      <xdr:col>24</xdr:col>
      <xdr:colOff>63500</xdr:colOff>
      <xdr:row>38</xdr:row>
      <xdr:rowOff>58482</xdr:rowOff>
    </xdr:to>
    <xdr:cxnSp macro="">
      <xdr:nvCxnSpPr>
        <xdr:cNvPr id="63" name="直線コネクタ 62"/>
        <xdr:cNvCxnSpPr/>
      </xdr:nvCxnSpPr>
      <xdr:spPr>
        <a:xfrm flipV="1">
          <a:off x="3797300" y="6535732"/>
          <a:ext cx="8382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131519</xdr:rowOff>
    </xdr:from>
    <xdr:to>
      <xdr:col>19</xdr:col>
      <xdr:colOff>177800</xdr:colOff>
      <xdr:row>38</xdr:row>
      <xdr:rowOff>58482</xdr:rowOff>
    </xdr:to>
    <xdr:cxnSp macro="">
      <xdr:nvCxnSpPr>
        <xdr:cNvPr id="66" name="直線コネクタ 65"/>
        <xdr:cNvCxnSpPr/>
      </xdr:nvCxnSpPr>
      <xdr:spPr>
        <a:xfrm>
          <a:off x="2908300" y="6475169"/>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131519</xdr:rowOff>
    </xdr:from>
    <xdr:to>
      <xdr:col>15</xdr:col>
      <xdr:colOff>50800</xdr:colOff>
      <xdr:row>37</xdr:row>
      <xdr:rowOff>146101</xdr:rowOff>
    </xdr:to>
    <xdr:cxnSp macro="">
      <xdr:nvCxnSpPr>
        <xdr:cNvPr id="69" name="直線コネクタ 68"/>
        <xdr:cNvCxnSpPr/>
      </xdr:nvCxnSpPr>
      <xdr:spPr>
        <a:xfrm flipV="1">
          <a:off x="2019300" y="6475169"/>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146101</xdr:rowOff>
    </xdr:from>
    <xdr:to>
      <xdr:col>10</xdr:col>
      <xdr:colOff>114300</xdr:colOff>
      <xdr:row>37</xdr:row>
      <xdr:rowOff>157253</xdr:rowOff>
    </xdr:to>
    <xdr:cxnSp macro="">
      <xdr:nvCxnSpPr>
        <xdr:cNvPr id="72" name="直線コネクタ 71"/>
        <xdr:cNvCxnSpPr/>
      </xdr:nvCxnSpPr>
      <xdr:spPr>
        <a:xfrm flipV="1">
          <a:off x="1130300" y="6489751"/>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141282</xdr:rowOff>
    </xdr:from>
    <xdr:to>
      <xdr:col>24</xdr:col>
      <xdr:colOff>114300</xdr:colOff>
      <xdr:row>38</xdr:row>
      <xdr:rowOff>71432</xdr:rowOff>
    </xdr:to>
    <xdr:sp macro="" textlink="">
      <xdr:nvSpPr>
        <xdr:cNvPr id="82" name="楕円 81"/>
        <xdr:cNvSpPr/>
      </xdr:nvSpPr>
      <xdr:spPr>
        <a:xfrm>
          <a:off x="4584700" y="6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119709</xdr:rowOff>
    </xdr:from>
    <xdr:ext cx="534377" cy="259045"/>
    <xdr:sp macro="" textlink="">
      <xdr:nvSpPr>
        <xdr:cNvPr id="83" name="人件費該当値テキスト"/>
        <xdr:cNvSpPr txBox="1"/>
      </xdr:nvSpPr>
      <xdr:spPr>
        <a:xfrm>
          <a:off x="4686300" y="64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7682</xdr:rowOff>
    </xdr:from>
    <xdr:to>
      <xdr:col>20</xdr:col>
      <xdr:colOff>38100</xdr:colOff>
      <xdr:row>38</xdr:row>
      <xdr:rowOff>109282</xdr:rowOff>
    </xdr:to>
    <xdr:sp macro="" textlink="">
      <xdr:nvSpPr>
        <xdr:cNvPr id="84" name="楕円 83"/>
        <xdr:cNvSpPr/>
      </xdr:nvSpPr>
      <xdr:spPr>
        <a:xfrm>
          <a:off x="3746500" y="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100409</xdr:rowOff>
    </xdr:from>
    <xdr:ext cx="534377" cy="259045"/>
    <xdr:sp macro="" textlink="">
      <xdr:nvSpPr>
        <xdr:cNvPr id="85" name="テキスト ボックス 84"/>
        <xdr:cNvSpPr txBox="1"/>
      </xdr:nvSpPr>
      <xdr:spPr>
        <a:xfrm>
          <a:off x="3530111" y="66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80719</xdr:rowOff>
    </xdr:from>
    <xdr:to>
      <xdr:col>15</xdr:col>
      <xdr:colOff>101600</xdr:colOff>
      <xdr:row>38</xdr:row>
      <xdr:rowOff>10869</xdr:rowOff>
    </xdr:to>
    <xdr:sp macro="" textlink="">
      <xdr:nvSpPr>
        <xdr:cNvPr id="86" name="楕円 85"/>
        <xdr:cNvSpPr/>
      </xdr:nvSpPr>
      <xdr:spPr>
        <a:xfrm>
          <a:off x="2857500" y="64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1996</xdr:rowOff>
    </xdr:from>
    <xdr:ext cx="534377" cy="259045"/>
    <xdr:sp macro="" textlink="">
      <xdr:nvSpPr>
        <xdr:cNvPr id="87" name="テキスト ボックス 86"/>
        <xdr:cNvSpPr txBox="1"/>
      </xdr:nvSpPr>
      <xdr:spPr>
        <a:xfrm>
          <a:off x="2641111" y="65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95301</xdr:rowOff>
    </xdr:from>
    <xdr:to>
      <xdr:col>10</xdr:col>
      <xdr:colOff>165100</xdr:colOff>
      <xdr:row>38</xdr:row>
      <xdr:rowOff>25451</xdr:rowOff>
    </xdr:to>
    <xdr:sp macro="" textlink="">
      <xdr:nvSpPr>
        <xdr:cNvPr id="88" name="楕円 87"/>
        <xdr:cNvSpPr/>
      </xdr:nvSpPr>
      <xdr:spPr>
        <a:xfrm>
          <a:off x="1968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16578</xdr:rowOff>
    </xdr:from>
    <xdr:ext cx="534377" cy="259045"/>
    <xdr:sp macro="" textlink="">
      <xdr:nvSpPr>
        <xdr:cNvPr id="89" name="テキスト ボックス 88"/>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106453</xdr:rowOff>
    </xdr:from>
    <xdr:to>
      <xdr:col>6</xdr:col>
      <xdr:colOff>38100</xdr:colOff>
      <xdr:row>38</xdr:row>
      <xdr:rowOff>36603</xdr:rowOff>
    </xdr:to>
    <xdr:sp macro="" textlink="">
      <xdr:nvSpPr>
        <xdr:cNvPr id="90" name="楕円 89"/>
        <xdr:cNvSpPr/>
      </xdr:nvSpPr>
      <xdr:spPr>
        <a:xfrm>
          <a:off x="1079500" y="64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27730</xdr:rowOff>
    </xdr:from>
    <xdr:ext cx="534377" cy="259045"/>
    <xdr:sp macro="" textlink="">
      <xdr:nvSpPr>
        <xdr:cNvPr id="91" name="テキスト ボックス 90"/>
        <xdr:cNvSpPr txBox="1"/>
      </xdr:nvSpPr>
      <xdr:spPr>
        <a:xfrm>
          <a:off x="863111" y="65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26935</xdr:rowOff>
    </xdr:from>
    <xdr:to>
      <xdr:col>24</xdr:col>
      <xdr:colOff>63500</xdr:colOff>
      <xdr:row>56</xdr:row>
      <xdr:rowOff>44047</xdr:rowOff>
    </xdr:to>
    <xdr:cxnSp macro="">
      <xdr:nvCxnSpPr>
        <xdr:cNvPr id="123" name="直線コネクタ 122"/>
        <xdr:cNvCxnSpPr/>
      </xdr:nvCxnSpPr>
      <xdr:spPr>
        <a:xfrm flipV="1">
          <a:off x="3797300" y="9628135"/>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44047</xdr:rowOff>
    </xdr:from>
    <xdr:to>
      <xdr:col>19</xdr:col>
      <xdr:colOff>177800</xdr:colOff>
      <xdr:row>56</xdr:row>
      <xdr:rowOff>83660</xdr:rowOff>
    </xdr:to>
    <xdr:cxnSp macro="">
      <xdr:nvCxnSpPr>
        <xdr:cNvPr id="126" name="直線コネクタ 125"/>
        <xdr:cNvCxnSpPr/>
      </xdr:nvCxnSpPr>
      <xdr:spPr>
        <a:xfrm flipV="1">
          <a:off x="2908300" y="964524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83660</xdr:rowOff>
    </xdr:from>
    <xdr:to>
      <xdr:col>15</xdr:col>
      <xdr:colOff>50800</xdr:colOff>
      <xdr:row>57</xdr:row>
      <xdr:rowOff>41304</xdr:rowOff>
    </xdr:to>
    <xdr:cxnSp macro="">
      <xdr:nvCxnSpPr>
        <xdr:cNvPr id="129" name="直線コネクタ 128"/>
        <xdr:cNvCxnSpPr/>
      </xdr:nvCxnSpPr>
      <xdr:spPr>
        <a:xfrm flipV="1">
          <a:off x="2019300" y="9684860"/>
          <a:ext cx="889000" cy="1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41304</xdr:rowOff>
    </xdr:from>
    <xdr:to>
      <xdr:col>10</xdr:col>
      <xdr:colOff>114300</xdr:colOff>
      <xdr:row>57</xdr:row>
      <xdr:rowOff>83138</xdr:rowOff>
    </xdr:to>
    <xdr:cxnSp macro="">
      <xdr:nvCxnSpPr>
        <xdr:cNvPr id="132" name="直線コネクタ 131"/>
        <xdr:cNvCxnSpPr/>
      </xdr:nvCxnSpPr>
      <xdr:spPr>
        <a:xfrm flipV="1">
          <a:off x="1130300" y="9813954"/>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147585</xdr:rowOff>
    </xdr:from>
    <xdr:to>
      <xdr:col>24</xdr:col>
      <xdr:colOff>114300</xdr:colOff>
      <xdr:row>56</xdr:row>
      <xdr:rowOff>77735</xdr:rowOff>
    </xdr:to>
    <xdr:sp macro="" textlink="">
      <xdr:nvSpPr>
        <xdr:cNvPr id="142" name="楕円 141"/>
        <xdr:cNvSpPr/>
      </xdr:nvSpPr>
      <xdr:spPr>
        <a:xfrm>
          <a:off x="4584700" y="95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126012</xdr:rowOff>
    </xdr:from>
    <xdr:ext cx="534377" cy="259045"/>
    <xdr:sp macro="" textlink="">
      <xdr:nvSpPr>
        <xdr:cNvPr id="143" name="物件費該当値テキスト"/>
        <xdr:cNvSpPr txBox="1"/>
      </xdr:nvSpPr>
      <xdr:spPr>
        <a:xfrm>
          <a:off x="4686300" y="95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164697</xdr:rowOff>
    </xdr:from>
    <xdr:to>
      <xdr:col>20</xdr:col>
      <xdr:colOff>38100</xdr:colOff>
      <xdr:row>56</xdr:row>
      <xdr:rowOff>94847</xdr:rowOff>
    </xdr:to>
    <xdr:sp macro="" textlink="">
      <xdr:nvSpPr>
        <xdr:cNvPr id="144" name="楕円 143"/>
        <xdr:cNvSpPr/>
      </xdr:nvSpPr>
      <xdr:spPr>
        <a:xfrm>
          <a:off x="3746500" y="9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85974</xdr:rowOff>
    </xdr:from>
    <xdr:ext cx="534377" cy="259045"/>
    <xdr:sp macro="" textlink="">
      <xdr:nvSpPr>
        <xdr:cNvPr id="145" name="テキスト ボックス 144"/>
        <xdr:cNvSpPr txBox="1"/>
      </xdr:nvSpPr>
      <xdr:spPr>
        <a:xfrm>
          <a:off x="3530111" y="96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32860</xdr:rowOff>
    </xdr:from>
    <xdr:to>
      <xdr:col>15</xdr:col>
      <xdr:colOff>101600</xdr:colOff>
      <xdr:row>56</xdr:row>
      <xdr:rowOff>134460</xdr:rowOff>
    </xdr:to>
    <xdr:sp macro="" textlink="">
      <xdr:nvSpPr>
        <xdr:cNvPr id="146" name="楕円 145"/>
        <xdr:cNvSpPr/>
      </xdr:nvSpPr>
      <xdr:spPr>
        <a:xfrm>
          <a:off x="2857500" y="96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125587</xdr:rowOff>
    </xdr:from>
    <xdr:ext cx="534377" cy="259045"/>
    <xdr:sp macro="" textlink="">
      <xdr:nvSpPr>
        <xdr:cNvPr id="147" name="テキスト ボックス 146"/>
        <xdr:cNvSpPr txBox="1"/>
      </xdr:nvSpPr>
      <xdr:spPr>
        <a:xfrm>
          <a:off x="2641111" y="97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161954</xdr:rowOff>
    </xdr:from>
    <xdr:to>
      <xdr:col>10</xdr:col>
      <xdr:colOff>165100</xdr:colOff>
      <xdr:row>57</xdr:row>
      <xdr:rowOff>92104</xdr:rowOff>
    </xdr:to>
    <xdr:sp macro="" textlink="">
      <xdr:nvSpPr>
        <xdr:cNvPr id="148" name="楕円 147"/>
        <xdr:cNvSpPr/>
      </xdr:nvSpPr>
      <xdr:spPr>
        <a:xfrm>
          <a:off x="1968500" y="97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83231</xdr:rowOff>
    </xdr:from>
    <xdr:ext cx="534377" cy="259045"/>
    <xdr:sp macro="" textlink="">
      <xdr:nvSpPr>
        <xdr:cNvPr id="149" name="テキスト ボックス 148"/>
        <xdr:cNvSpPr txBox="1"/>
      </xdr:nvSpPr>
      <xdr:spPr>
        <a:xfrm>
          <a:off x="1752111" y="98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32338</xdr:rowOff>
    </xdr:from>
    <xdr:to>
      <xdr:col>6</xdr:col>
      <xdr:colOff>38100</xdr:colOff>
      <xdr:row>57</xdr:row>
      <xdr:rowOff>133938</xdr:rowOff>
    </xdr:to>
    <xdr:sp macro="" textlink="">
      <xdr:nvSpPr>
        <xdr:cNvPr id="150" name="楕円 149"/>
        <xdr:cNvSpPr/>
      </xdr:nvSpPr>
      <xdr:spPr>
        <a:xfrm>
          <a:off x="1079500" y="9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125065</xdr:rowOff>
    </xdr:from>
    <xdr:ext cx="534377" cy="259045"/>
    <xdr:sp macro="" textlink="">
      <xdr:nvSpPr>
        <xdr:cNvPr id="151" name="テキスト ボックス 150"/>
        <xdr:cNvSpPr txBox="1"/>
      </xdr:nvSpPr>
      <xdr:spPr>
        <a:xfrm>
          <a:off x="863111" y="98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60604</xdr:rowOff>
    </xdr:from>
    <xdr:to>
      <xdr:col>24</xdr:col>
      <xdr:colOff>63500</xdr:colOff>
      <xdr:row>77</xdr:row>
      <xdr:rowOff>107193</xdr:rowOff>
    </xdr:to>
    <xdr:cxnSp macro="">
      <xdr:nvCxnSpPr>
        <xdr:cNvPr id="178" name="直線コネクタ 177"/>
        <xdr:cNvCxnSpPr/>
      </xdr:nvCxnSpPr>
      <xdr:spPr>
        <a:xfrm flipV="1">
          <a:off x="3797300" y="13262254"/>
          <a:ext cx="8382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107193</xdr:rowOff>
    </xdr:from>
    <xdr:to>
      <xdr:col>19</xdr:col>
      <xdr:colOff>177800</xdr:colOff>
      <xdr:row>78</xdr:row>
      <xdr:rowOff>4986</xdr:rowOff>
    </xdr:to>
    <xdr:cxnSp macro="">
      <xdr:nvCxnSpPr>
        <xdr:cNvPr id="181" name="直線コネクタ 180"/>
        <xdr:cNvCxnSpPr/>
      </xdr:nvCxnSpPr>
      <xdr:spPr>
        <a:xfrm flipV="1">
          <a:off x="2908300" y="13308843"/>
          <a:ext cx="889000" cy="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118898</xdr:rowOff>
    </xdr:from>
    <xdr:to>
      <xdr:col>15</xdr:col>
      <xdr:colOff>50800</xdr:colOff>
      <xdr:row>78</xdr:row>
      <xdr:rowOff>4986</xdr:rowOff>
    </xdr:to>
    <xdr:cxnSp macro="">
      <xdr:nvCxnSpPr>
        <xdr:cNvPr id="184" name="直線コネクタ 183"/>
        <xdr:cNvCxnSpPr/>
      </xdr:nvCxnSpPr>
      <xdr:spPr>
        <a:xfrm>
          <a:off x="2019300" y="13320548"/>
          <a:ext cx="889000" cy="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118898</xdr:rowOff>
    </xdr:from>
    <xdr:to>
      <xdr:col>10</xdr:col>
      <xdr:colOff>114300</xdr:colOff>
      <xdr:row>77</xdr:row>
      <xdr:rowOff>169258</xdr:rowOff>
    </xdr:to>
    <xdr:cxnSp macro="">
      <xdr:nvCxnSpPr>
        <xdr:cNvPr id="187" name="直線コネクタ 186"/>
        <xdr:cNvCxnSpPr/>
      </xdr:nvCxnSpPr>
      <xdr:spPr>
        <a:xfrm flipV="1">
          <a:off x="1130300" y="13320548"/>
          <a:ext cx="8890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9804</xdr:rowOff>
    </xdr:from>
    <xdr:to>
      <xdr:col>24</xdr:col>
      <xdr:colOff>114300</xdr:colOff>
      <xdr:row>77</xdr:row>
      <xdr:rowOff>111404</xdr:rowOff>
    </xdr:to>
    <xdr:sp macro="" textlink="">
      <xdr:nvSpPr>
        <xdr:cNvPr id="197" name="楕円 196"/>
        <xdr:cNvSpPr/>
      </xdr:nvSpPr>
      <xdr:spPr>
        <a:xfrm>
          <a:off x="4584700" y="132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32681</xdr:rowOff>
    </xdr:from>
    <xdr:ext cx="534377" cy="259045"/>
    <xdr:sp macro="" textlink="">
      <xdr:nvSpPr>
        <xdr:cNvPr id="198" name="維持補修費該当値テキスト"/>
        <xdr:cNvSpPr txBox="1"/>
      </xdr:nvSpPr>
      <xdr:spPr>
        <a:xfrm>
          <a:off x="4686300" y="130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56393</xdr:rowOff>
    </xdr:from>
    <xdr:to>
      <xdr:col>20</xdr:col>
      <xdr:colOff>38100</xdr:colOff>
      <xdr:row>77</xdr:row>
      <xdr:rowOff>157993</xdr:rowOff>
    </xdr:to>
    <xdr:sp macro="" textlink="">
      <xdr:nvSpPr>
        <xdr:cNvPr id="199" name="楕円 198"/>
        <xdr:cNvSpPr/>
      </xdr:nvSpPr>
      <xdr:spPr>
        <a:xfrm>
          <a:off x="3746500" y="132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3070</xdr:rowOff>
    </xdr:from>
    <xdr:ext cx="469744" cy="259045"/>
    <xdr:sp macro="" textlink="">
      <xdr:nvSpPr>
        <xdr:cNvPr id="200" name="テキスト ボックス 199"/>
        <xdr:cNvSpPr txBox="1"/>
      </xdr:nvSpPr>
      <xdr:spPr>
        <a:xfrm>
          <a:off x="3562428" y="1303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125636</xdr:rowOff>
    </xdr:from>
    <xdr:to>
      <xdr:col>15</xdr:col>
      <xdr:colOff>101600</xdr:colOff>
      <xdr:row>78</xdr:row>
      <xdr:rowOff>55786</xdr:rowOff>
    </xdr:to>
    <xdr:sp macro="" textlink="">
      <xdr:nvSpPr>
        <xdr:cNvPr id="201" name="楕円 200"/>
        <xdr:cNvSpPr/>
      </xdr:nvSpPr>
      <xdr:spPr>
        <a:xfrm>
          <a:off x="2857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72313</xdr:rowOff>
    </xdr:from>
    <xdr:ext cx="469744" cy="259045"/>
    <xdr:sp macro="" textlink="">
      <xdr:nvSpPr>
        <xdr:cNvPr id="202" name="テキスト ボックス 201"/>
        <xdr:cNvSpPr txBox="1"/>
      </xdr:nvSpPr>
      <xdr:spPr>
        <a:xfrm>
          <a:off x="2673428" y="1310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68098</xdr:rowOff>
    </xdr:from>
    <xdr:to>
      <xdr:col>10</xdr:col>
      <xdr:colOff>165100</xdr:colOff>
      <xdr:row>77</xdr:row>
      <xdr:rowOff>169698</xdr:rowOff>
    </xdr:to>
    <xdr:sp macro="" textlink="">
      <xdr:nvSpPr>
        <xdr:cNvPr id="203" name="楕円 202"/>
        <xdr:cNvSpPr/>
      </xdr:nvSpPr>
      <xdr:spPr>
        <a:xfrm>
          <a:off x="1968500" y="132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14775</xdr:rowOff>
    </xdr:from>
    <xdr:ext cx="469744" cy="259045"/>
    <xdr:sp macro="" textlink="">
      <xdr:nvSpPr>
        <xdr:cNvPr id="204" name="テキスト ボックス 203"/>
        <xdr:cNvSpPr txBox="1"/>
      </xdr:nvSpPr>
      <xdr:spPr>
        <a:xfrm>
          <a:off x="1784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118458</xdr:rowOff>
    </xdr:from>
    <xdr:to>
      <xdr:col>6</xdr:col>
      <xdr:colOff>38100</xdr:colOff>
      <xdr:row>78</xdr:row>
      <xdr:rowOff>48608</xdr:rowOff>
    </xdr:to>
    <xdr:sp macro="" textlink="">
      <xdr:nvSpPr>
        <xdr:cNvPr id="205" name="楕円 204"/>
        <xdr:cNvSpPr/>
      </xdr:nvSpPr>
      <xdr:spPr>
        <a:xfrm>
          <a:off x="1079500" y="133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65135</xdr:rowOff>
    </xdr:from>
    <xdr:ext cx="469744" cy="259045"/>
    <xdr:sp macro="" textlink="">
      <xdr:nvSpPr>
        <xdr:cNvPr id="206" name="テキスト ボックス 205"/>
        <xdr:cNvSpPr txBox="1"/>
      </xdr:nvSpPr>
      <xdr:spPr>
        <a:xfrm>
          <a:off x="895428" y="130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38953</xdr:rowOff>
    </xdr:from>
    <xdr:to>
      <xdr:col>24</xdr:col>
      <xdr:colOff>62865</xdr:colOff>
      <xdr:row>97</xdr:row>
      <xdr:rowOff>123175</xdr:rowOff>
    </xdr:to>
    <xdr:cxnSp macro="">
      <xdr:nvCxnSpPr>
        <xdr:cNvPr id="233" name="直線コネクタ 232"/>
        <xdr:cNvCxnSpPr/>
      </xdr:nvCxnSpPr>
      <xdr:spPr>
        <a:xfrm flipV="1">
          <a:off x="4633595" y="15640903"/>
          <a:ext cx="1270" cy="111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127002</xdr:rowOff>
    </xdr:from>
    <xdr:ext cx="534377" cy="259045"/>
    <xdr:sp macro="" textlink="">
      <xdr:nvSpPr>
        <xdr:cNvPr id="234" name="扶助費最小値テキスト"/>
        <xdr:cNvSpPr txBox="1"/>
      </xdr:nvSpPr>
      <xdr:spPr>
        <a:xfrm>
          <a:off x="4686300" y="167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123175</xdr:rowOff>
    </xdr:from>
    <xdr:to>
      <xdr:col>24</xdr:col>
      <xdr:colOff>152400</xdr:colOff>
      <xdr:row>97</xdr:row>
      <xdr:rowOff>123175</xdr:rowOff>
    </xdr:to>
    <xdr:cxnSp macro="">
      <xdr:nvCxnSpPr>
        <xdr:cNvPr id="235" name="直線コネクタ 234"/>
        <xdr:cNvCxnSpPr/>
      </xdr:nvCxnSpPr>
      <xdr:spPr>
        <a:xfrm>
          <a:off x="4546600" y="16753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157080</xdr:rowOff>
    </xdr:from>
    <xdr:ext cx="599010" cy="259045"/>
    <xdr:sp macro="" textlink="">
      <xdr:nvSpPr>
        <xdr:cNvPr id="236" name="扶助費最大値テキスト"/>
        <xdr:cNvSpPr txBox="1"/>
      </xdr:nvSpPr>
      <xdr:spPr>
        <a:xfrm>
          <a:off x="4686300" y="1541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38953</xdr:rowOff>
    </xdr:from>
    <xdr:to>
      <xdr:col>24</xdr:col>
      <xdr:colOff>152400</xdr:colOff>
      <xdr:row>91</xdr:row>
      <xdr:rowOff>38953</xdr:rowOff>
    </xdr:to>
    <xdr:cxnSp macro="">
      <xdr:nvCxnSpPr>
        <xdr:cNvPr id="237" name="直線コネクタ 236"/>
        <xdr:cNvCxnSpPr/>
      </xdr:nvCxnSpPr>
      <xdr:spPr>
        <a:xfrm>
          <a:off x="4546600" y="1564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35339</xdr:rowOff>
    </xdr:from>
    <xdr:to>
      <xdr:col>24</xdr:col>
      <xdr:colOff>63500</xdr:colOff>
      <xdr:row>97</xdr:row>
      <xdr:rowOff>49664</xdr:rowOff>
    </xdr:to>
    <xdr:cxnSp macro="">
      <xdr:nvCxnSpPr>
        <xdr:cNvPr id="238" name="直線コネクタ 237"/>
        <xdr:cNvCxnSpPr/>
      </xdr:nvCxnSpPr>
      <xdr:spPr>
        <a:xfrm flipV="1">
          <a:off x="3797300" y="16665989"/>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32529</xdr:rowOff>
    </xdr:from>
    <xdr:ext cx="534377" cy="259045"/>
    <xdr:sp macro="" textlink="">
      <xdr:nvSpPr>
        <xdr:cNvPr id="239" name="扶助費平均値テキスト"/>
        <xdr:cNvSpPr txBox="1"/>
      </xdr:nvSpPr>
      <xdr:spPr>
        <a:xfrm>
          <a:off x="4686300" y="1614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9652</xdr:rowOff>
    </xdr:from>
    <xdr:to>
      <xdr:col>24</xdr:col>
      <xdr:colOff>114300</xdr:colOff>
      <xdr:row>95</xdr:row>
      <xdr:rowOff>111252</xdr:rowOff>
    </xdr:to>
    <xdr:sp macro="" textlink="">
      <xdr:nvSpPr>
        <xdr:cNvPr id="240" name="フローチャート: 判断 239"/>
        <xdr:cNvSpPr/>
      </xdr:nvSpPr>
      <xdr:spPr>
        <a:xfrm>
          <a:off x="4584700" y="162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49664</xdr:rowOff>
    </xdr:from>
    <xdr:to>
      <xdr:col>19</xdr:col>
      <xdr:colOff>177800</xdr:colOff>
      <xdr:row>97</xdr:row>
      <xdr:rowOff>131547</xdr:rowOff>
    </xdr:to>
    <xdr:cxnSp macro="">
      <xdr:nvCxnSpPr>
        <xdr:cNvPr id="241" name="直線コネクタ 240"/>
        <xdr:cNvCxnSpPr/>
      </xdr:nvCxnSpPr>
      <xdr:spPr>
        <a:xfrm flipV="1">
          <a:off x="2908300" y="16680314"/>
          <a:ext cx="889000" cy="8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38771</xdr:rowOff>
    </xdr:from>
    <xdr:to>
      <xdr:col>20</xdr:col>
      <xdr:colOff>38100</xdr:colOff>
      <xdr:row>95</xdr:row>
      <xdr:rowOff>140371</xdr:rowOff>
    </xdr:to>
    <xdr:sp macro="" textlink="">
      <xdr:nvSpPr>
        <xdr:cNvPr id="242" name="フローチャート: 判断 241"/>
        <xdr:cNvSpPr/>
      </xdr:nvSpPr>
      <xdr:spPr>
        <a:xfrm>
          <a:off x="3746500" y="1632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156898</xdr:rowOff>
    </xdr:from>
    <xdr:ext cx="534377" cy="259045"/>
    <xdr:sp macro="" textlink="">
      <xdr:nvSpPr>
        <xdr:cNvPr id="243" name="テキスト ボックス 242"/>
        <xdr:cNvSpPr txBox="1"/>
      </xdr:nvSpPr>
      <xdr:spPr>
        <a:xfrm>
          <a:off x="3530111" y="161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131547</xdr:rowOff>
    </xdr:from>
    <xdr:to>
      <xdr:col>15</xdr:col>
      <xdr:colOff>50800</xdr:colOff>
      <xdr:row>97</xdr:row>
      <xdr:rowOff>150064</xdr:rowOff>
    </xdr:to>
    <xdr:cxnSp macro="">
      <xdr:nvCxnSpPr>
        <xdr:cNvPr id="244" name="直線コネクタ 243"/>
        <xdr:cNvCxnSpPr/>
      </xdr:nvCxnSpPr>
      <xdr:spPr>
        <a:xfrm flipV="1">
          <a:off x="2019300" y="1676219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106339</xdr:rowOff>
    </xdr:from>
    <xdr:to>
      <xdr:col>15</xdr:col>
      <xdr:colOff>101600</xdr:colOff>
      <xdr:row>96</xdr:row>
      <xdr:rowOff>36489</xdr:rowOff>
    </xdr:to>
    <xdr:sp macro="" textlink="">
      <xdr:nvSpPr>
        <xdr:cNvPr id="245" name="フローチャート: 判断 244"/>
        <xdr:cNvSpPr/>
      </xdr:nvSpPr>
      <xdr:spPr>
        <a:xfrm>
          <a:off x="2857500" y="1639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53016</xdr:rowOff>
    </xdr:from>
    <xdr:ext cx="534377" cy="259045"/>
    <xdr:sp macro="" textlink="">
      <xdr:nvSpPr>
        <xdr:cNvPr id="246" name="テキスト ボックス 245"/>
        <xdr:cNvSpPr txBox="1"/>
      </xdr:nvSpPr>
      <xdr:spPr>
        <a:xfrm>
          <a:off x="2641111" y="161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150064</xdr:rowOff>
    </xdr:from>
    <xdr:to>
      <xdr:col>10</xdr:col>
      <xdr:colOff>114300</xdr:colOff>
      <xdr:row>98</xdr:row>
      <xdr:rowOff>35142</xdr:rowOff>
    </xdr:to>
    <xdr:cxnSp macro="">
      <xdr:nvCxnSpPr>
        <xdr:cNvPr id="247" name="直線コネクタ 246"/>
        <xdr:cNvCxnSpPr/>
      </xdr:nvCxnSpPr>
      <xdr:spPr>
        <a:xfrm flipV="1">
          <a:off x="1130300" y="16780714"/>
          <a:ext cx="889000" cy="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530</xdr:rowOff>
    </xdr:from>
    <xdr:to>
      <xdr:col>10</xdr:col>
      <xdr:colOff>165100</xdr:colOff>
      <xdr:row>96</xdr:row>
      <xdr:rowOff>102130</xdr:rowOff>
    </xdr:to>
    <xdr:sp macro="" textlink="">
      <xdr:nvSpPr>
        <xdr:cNvPr id="248" name="フローチャート: 判断 247"/>
        <xdr:cNvSpPr/>
      </xdr:nvSpPr>
      <xdr:spPr>
        <a:xfrm>
          <a:off x="1968500" y="164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118657</xdr:rowOff>
    </xdr:from>
    <xdr:ext cx="534377" cy="259045"/>
    <xdr:sp macro="" textlink="">
      <xdr:nvSpPr>
        <xdr:cNvPr id="249" name="テキスト ボックス 248"/>
        <xdr:cNvSpPr txBox="1"/>
      </xdr:nvSpPr>
      <xdr:spPr>
        <a:xfrm>
          <a:off x="1752111" y="16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67216</xdr:rowOff>
    </xdr:from>
    <xdr:to>
      <xdr:col>6</xdr:col>
      <xdr:colOff>38100</xdr:colOff>
      <xdr:row>96</xdr:row>
      <xdr:rowOff>168816</xdr:rowOff>
    </xdr:to>
    <xdr:sp macro="" textlink="">
      <xdr:nvSpPr>
        <xdr:cNvPr id="250" name="フローチャート: 判断 249"/>
        <xdr:cNvSpPr/>
      </xdr:nvSpPr>
      <xdr:spPr>
        <a:xfrm>
          <a:off x="1079500" y="165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13893</xdr:rowOff>
    </xdr:from>
    <xdr:ext cx="534377" cy="259045"/>
    <xdr:sp macro="" textlink="">
      <xdr:nvSpPr>
        <xdr:cNvPr id="251" name="テキスト ボックス 250"/>
        <xdr:cNvSpPr txBox="1"/>
      </xdr:nvSpPr>
      <xdr:spPr>
        <a:xfrm>
          <a:off x="863111" y="163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155989</xdr:rowOff>
    </xdr:from>
    <xdr:to>
      <xdr:col>24</xdr:col>
      <xdr:colOff>114300</xdr:colOff>
      <xdr:row>97</xdr:row>
      <xdr:rowOff>86139</xdr:rowOff>
    </xdr:to>
    <xdr:sp macro="" textlink="">
      <xdr:nvSpPr>
        <xdr:cNvPr id="257" name="楕円 256"/>
        <xdr:cNvSpPr/>
      </xdr:nvSpPr>
      <xdr:spPr>
        <a:xfrm>
          <a:off x="4584700" y="166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70916</xdr:rowOff>
    </xdr:from>
    <xdr:ext cx="534377" cy="259045"/>
    <xdr:sp macro="" textlink="">
      <xdr:nvSpPr>
        <xdr:cNvPr id="258" name="扶助費該当値テキスト"/>
        <xdr:cNvSpPr txBox="1"/>
      </xdr:nvSpPr>
      <xdr:spPr>
        <a:xfrm>
          <a:off x="4686300"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170314</xdr:rowOff>
    </xdr:from>
    <xdr:to>
      <xdr:col>20</xdr:col>
      <xdr:colOff>38100</xdr:colOff>
      <xdr:row>97</xdr:row>
      <xdr:rowOff>100464</xdr:rowOff>
    </xdr:to>
    <xdr:sp macro="" textlink="">
      <xdr:nvSpPr>
        <xdr:cNvPr id="259" name="楕円 258"/>
        <xdr:cNvSpPr/>
      </xdr:nvSpPr>
      <xdr:spPr>
        <a:xfrm>
          <a:off x="3746500" y="166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91591</xdr:rowOff>
    </xdr:from>
    <xdr:ext cx="534377" cy="259045"/>
    <xdr:sp macro="" textlink="">
      <xdr:nvSpPr>
        <xdr:cNvPr id="260" name="テキスト ボックス 259"/>
        <xdr:cNvSpPr txBox="1"/>
      </xdr:nvSpPr>
      <xdr:spPr>
        <a:xfrm>
          <a:off x="3530111" y="167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80747</xdr:rowOff>
    </xdr:from>
    <xdr:to>
      <xdr:col>15</xdr:col>
      <xdr:colOff>101600</xdr:colOff>
      <xdr:row>98</xdr:row>
      <xdr:rowOff>10897</xdr:rowOff>
    </xdr:to>
    <xdr:sp macro="" textlink="">
      <xdr:nvSpPr>
        <xdr:cNvPr id="261" name="楕円 260"/>
        <xdr:cNvSpPr/>
      </xdr:nvSpPr>
      <xdr:spPr>
        <a:xfrm>
          <a:off x="2857500" y="167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2024</xdr:rowOff>
    </xdr:from>
    <xdr:ext cx="534377" cy="259045"/>
    <xdr:sp macro="" textlink="">
      <xdr:nvSpPr>
        <xdr:cNvPr id="262" name="テキスト ボックス 261"/>
        <xdr:cNvSpPr txBox="1"/>
      </xdr:nvSpPr>
      <xdr:spPr>
        <a:xfrm>
          <a:off x="2641111" y="168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99264</xdr:rowOff>
    </xdr:from>
    <xdr:to>
      <xdr:col>10</xdr:col>
      <xdr:colOff>165100</xdr:colOff>
      <xdr:row>98</xdr:row>
      <xdr:rowOff>29414</xdr:rowOff>
    </xdr:to>
    <xdr:sp macro="" textlink="">
      <xdr:nvSpPr>
        <xdr:cNvPr id="263" name="楕円 262"/>
        <xdr:cNvSpPr/>
      </xdr:nvSpPr>
      <xdr:spPr>
        <a:xfrm>
          <a:off x="1968500" y="167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20541</xdr:rowOff>
    </xdr:from>
    <xdr:ext cx="534377" cy="259045"/>
    <xdr:sp macro="" textlink="">
      <xdr:nvSpPr>
        <xdr:cNvPr id="264" name="テキスト ボックス 263"/>
        <xdr:cNvSpPr txBox="1"/>
      </xdr:nvSpPr>
      <xdr:spPr>
        <a:xfrm>
          <a:off x="1752111" y="1682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155792</xdr:rowOff>
    </xdr:from>
    <xdr:to>
      <xdr:col>6</xdr:col>
      <xdr:colOff>38100</xdr:colOff>
      <xdr:row>98</xdr:row>
      <xdr:rowOff>85942</xdr:rowOff>
    </xdr:to>
    <xdr:sp macro="" textlink="">
      <xdr:nvSpPr>
        <xdr:cNvPr id="265" name="楕円 264"/>
        <xdr:cNvSpPr/>
      </xdr:nvSpPr>
      <xdr:spPr>
        <a:xfrm>
          <a:off x="1079500" y="167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77069</xdr:rowOff>
    </xdr:from>
    <xdr:ext cx="534377" cy="259045"/>
    <xdr:sp macro="" textlink="">
      <xdr:nvSpPr>
        <xdr:cNvPr id="266" name="テキスト ボックス 265"/>
        <xdr:cNvSpPr txBox="1"/>
      </xdr:nvSpPr>
      <xdr:spPr>
        <a:xfrm>
          <a:off x="863111" y="168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3" name="直線コネクタ 292"/>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4"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5" name="直線コネクタ 294"/>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6"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7" name="直線コネクタ 296"/>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137479</xdr:rowOff>
    </xdr:from>
    <xdr:to>
      <xdr:col>55</xdr:col>
      <xdr:colOff>0</xdr:colOff>
      <xdr:row>35</xdr:row>
      <xdr:rowOff>33613</xdr:rowOff>
    </xdr:to>
    <xdr:cxnSp macro="">
      <xdr:nvCxnSpPr>
        <xdr:cNvPr id="298" name="直線コネクタ 297"/>
        <xdr:cNvCxnSpPr/>
      </xdr:nvCxnSpPr>
      <xdr:spPr>
        <a:xfrm>
          <a:off x="9639300" y="5966779"/>
          <a:ext cx="838200" cy="6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9"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300" name="フローチャート: 判断 299"/>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137479</xdr:rowOff>
    </xdr:from>
    <xdr:to>
      <xdr:col>50</xdr:col>
      <xdr:colOff>114300</xdr:colOff>
      <xdr:row>35</xdr:row>
      <xdr:rowOff>114374</xdr:rowOff>
    </xdr:to>
    <xdr:cxnSp macro="">
      <xdr:nvCxnSpPr>
        <xdr:cNvPr id="301" name="直線コネクタ 300"/>
        <xdr:cNvCxnSpPr/>
      </xdr:nvCxnSpPr>
      <xdr:spPr>
        <a:xfrm flipV="1">
          <a:off x="8750300" y="5966779"/>
          <a:ext cx="889000" cy="14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2" name="フローチャート: 判断 301"/>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3" name="テキスト ボックス 302"/>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114374</xdr:rowOff>
    </xdr:from>
    <xdr:to>
      <xdr:col>45</xdr:col>
      <xdr:colOff>177800</xdr:colOff>
      <xdr:row>37</xdr:row>
      <xdr:rowOff>99058</xdr:rowOff>
    </xdr:to>
    <xdr:cxnSp macro="">
      <xdr:nvCxnSpPr>
        <xdr:cNvPr id="304" name="直線コネクタ 303"/>
        <xdr:cNvCxnSpPr/>
      </xdr:nvCxnSpPr>
      <xdr:spPr>
        <a:xfrm flipV="1">
          <a:off x="7861300" y="6115124"/>
          <a:ext cx="889000" cy="3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5" name="フローチャート: 判断 304"/>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6" name="テキスト ボックス 305"/>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99058</xdr:rowOff>
    </xdr:from>
    <xdr:to>
      <xdr:col>41</xdr:col>
      <xdr:colOff>50800</xdr:colOff>
      <xdr:row>38</xdr:row>
      <xdr:rowOff>105345</xdr:rowOff>
    </xdr:to>
    <xdr:cxnSp macro="">
      <xdr:nvCxnSpPr>
        <xdr:cNvPr id="307" name="直線コネクタ 306"/>
        <xdr:cNvCxnSpPr/>
      </xdr:nvCxnSpPr>
      <xdr:spPr>
        <a:xfrm flipV="1">
          <a:off x="6972300" y="6442708"/>
          <a:ext cx="889000" cy="17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8" name="フローチャート: 判断 307"/>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9" name="テキスト ボックス 308"/>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10" name="フローチャート: 判断 309"/>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11" name="テキスト ボックス 310"/>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154263</xdr:rowOff>
    </xdr:from>
    <xdr:to>
      <xdr:col>55</xdr:col>
      <xdr:colOff>50800</xdr:colOff>
      <xdr:row>35</xdr:row>
      <xdr:rowOff>84413</xdr:rowOff>
    </xdr:to>
    <xdr:sp macro="" textlink="">
      <xdr:nvSpPr>
        <xdr:cNvPr id="317" name="楕円 316"/>
        <xdr:cNvSpPr/>
      </xdr:nvSpPr>
      <xdr:spPr>
        <a:xfrm>
          <a:off x="10426700" y="5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5690</xdr:rowOff>
    </xdr:from>
    <xdr:ext cx="534377" cy="259045"/>
    <xdr:sp macro="" textlink="">
      <xdr:nvSpPr>
        <xdr:cNvPr id="318" name="補助費等該当値テキスト"/>
        <xdr:cNvSpPr txBox="1"/>
      </xdr:nvSpPr>
      <xdr:spPr>
        <a:xfrm>
          <a:off x="10528300" y="58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86679</xdr:rowOff>
    </xdr:from>
    <xdr:to>
      <xdr:col>50</xdr:col>
      <xdr:colOff>165100</xdr:colOff>
      <xdr:row>35</xdr:row>
      <xdr:rowOff>16829</xdr:rowOff>
    </xdr:to>
    <xdr:sp macro="" textlink="">
      <xdr:nvSpPr>
        <xdr:cNvPr id="319" name="楕円 318"/>
        <xdr:cNvSpPr/>
      </xdr:nvSpPr>
      <xdr:spPr>
        <a:xfrm>
          <a:off x="9588500" y="59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33356</xdr:rowOff>
    </xdr:from>
    <xdr:ext cx="534377" cy="259045"/>
    <xdr:sp macro="" textlink="">
      <xdr:nvSpPr>
        <xdr:cNvPr id="320" name="テキスト ボックス 319"/>
        <xdr:cNvSpPr txBox="1"/>
      </xdr:nvSpPr>
      <xdr:spPr>
        <a:xfrm>
          <a:off x="9372111" y="56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63574</xdr:rowOff>
    </xdr:from>
    <xdr:to>
      <xdr:col>46</xdr:col>
      <xdr:colOff>38100</xdr:colOff>
      <xdr:row>35</xdr:row>
      <xdr:rowOff>165174</xdr:rowOff>
    </xdr:to>
    <xdr:sp macro="" textlink="">
      <xdr:nvSpPr>
        <xdr:cNvPr id="321" name="楕円 320"/>
        <xdr:cNvSpPr/>
      </xdr:nvSpPr>
      <xdr:spPr>
        <a:xfrm>
          <a:off x="8699500" y="60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10251</xdr:rowOff>
    </xdr:from>
    <xdr:ext cx="534377" cy="259045"/>
    <xdr:sp macro="" textlink="">
      <xdr:nvSpPr>
        <xdr:cNvPr id="322" name="テキスト ボックス 321"/>
        <xdr:cNvSpPr txBox="1"/>
      </xdr:nvSpPr>
      <xdr:spPr>
        <a:xfrm>
          <a:off x="8483111" y="583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48258</xdr:rowOff>
    </xdr:from>
    <xdr:to>
      <xdr:col>41</xdr:col>
      <xdr:colOff>101600</xdr:colOff>
      <xdr:row>37</xdr:row>
      <xdr:rowOff>149858</xdr:rowOff>
    </xdr:to>
    <xdr:sp macro="" textlink="">
      <xdr:nvSpPr>
        <xdr:cNvPr id="323" name="楕円 322"/>
        <xdr:cNvSpPr/>
      </xdr:nvSpPr>
      <xdr:spPr>
        <a:xfrm>
          <a:off x="7810500" y="63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166385</xdr:rowOff>
    </xdr:from>
    <xdr:ext cx="534377" cy="259045"/>
    <xdr:sp macro="" textlink="">
      <xdr:nvSpPr>
        <xdr:cNvPr id="324" name="テキスト ボックス 323"/>
        <xdr:cNvSpPr txBox="1"/>
      </xdr:nvSpPr>
      <xdr:spPr>
        <a:xfrm>
          <a:off x="7594111" y="6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54545</xdr:rowOff>
    </xdr:from>
    <xdr:to>
      <xdr:col>36</xdr:col>
      <xdr:colOff>165100</xdr:colOff>
      <xdr:row>38</xdr:row>
      <xdr:rowOff>156145</xdr:rowOff>
    </xdr:to>
    <xdr:sp macro="" textlink="">
      <xdr:nvSpPr>
        <xdr:cNvPr id="325" name="楕円 324"/>
        <xdr:cNvSpPr/>
      </xdr:nvSpPr>
      <xdr:spPr>
        <a:xfrm>
          <a:off x="6921500" y="65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147272</xdr:rowOff>
    </xdr:from>
    <xdr:ext cx="534377" cy="259045"/>
    <xdr:sp macro="" textlink="">
      <xdr:nvSpPr>
        <xdr:cNvPr id="326" name="テキスト ボックス 325"/>
        <xdr:cNvSpPr txBox="1"/>
      </xdr:nvSpPr>
      <xdr:spPr>
        <a:xfrm>
          <a:off x="6705111" y="66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2" name="直線コネクタ 351"/>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3"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4" name="直線コネクタ 353"/>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5"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6" name="直線コネクタ 355"/>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137164</xdr:rowOff>
    </xdr:from>
    <xdr:to>
      <xdr:col>55</xdr:col>
      <xdr:colOff>0</xdr:colOff>
      <xdr:row>55</xdr:row>
      <xdr:rowOff>85620</xdr:rowOff>
    </xdr:to>
    <xdr:cxnSp macro="">
      <xdr:nvCxnSpPr>
        <xdr:cNvPr id="357" name="直線コネクタ 356"/>
        <xdr:cNvCxnSpPr/>
      </xdr:nvCxnSpPr>
      <xdr:spPr>
        <a:xfrm>
          <a:off x="9639300" y="9395464"/>
          <a:ext cx="838200" cy="1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8"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9" name="フローチャート: 判断 358"/>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88352</xdr:rowOff>
    </xdr:from>
    <xdr:to>
      <xdr:col>50</xdr:col>
      <xdr:colOff>114300</xdr:colOff>
      <xdr:row>54</xdr:row>
      <xdr:rowOff>137164</xdr:rowOff>
    </xdr:to>
    <xdr:cxnSp macro="">
      <xdr:nvCxnSpPr>
        <xdr:cNvPr id="360" name="直線コネクタ 359"/>
        <xdr:cNvCxnSpPr/>
      </xdr:nvCxnSpPr>
      <xdr:spPr>
        <a:xfrm>
          <a:off x="8750300" y="9346652"/>
          <a:ext cx="889000" cy="4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61" name="フローチャート: 判断 360"/>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2" name="テキスト ボックス 361"/>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20099</xdr:rowOff>
    </xdr:from>
    <xdr:to>
      <xdr:col>45</xdr:col>
      <xdr:colOff>177800</xdr:colOff>
      <xdr:row>54</xdr:row>
      <xdr:rowOff>88352</xdr:rowOff>
    </xdr:to>
    <xdr:cxnSp macro="">
      <xdr:nvCxnSpPr>
        <xdr:cNvPr id="363" name="直線コネクタ 362"/>
        <xdr:cNvCxnSpPr/>
      </xdr:nvCxnSpPr>
      <xdr:spPr>
        <a:xfrm>
          <a:off x="7861300" y="9106949"/>
          <a:ext cx="889000" cy="2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4" name="フローチャート: 判断 363"/>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5" name="テキスト ボックス 364"/>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20099</xdr:rowOff>
    </xdr:from>
    <xdr:to>
      <xdr:col>41</xdr:col>
      <xdr:colOff>50800</xdr:colOff>
      <xdr:row>54</xdr:row>
      <xdr:rowOff>57154</xdr:rowOff>
    </xdr:to>
    <xdr:cxnSp macro="">
      <xdr:nvCxnSpPr>
        <xdr:cNvPr id="366" name="直線コネクタ 365"/>
        <xdr:cNvCxnSpPr/>
      </xdr:nvCxnSpPr>
      <xdr:spPr>
        <a:xfrm flipV="1">
          <a:off x="6972300" y="9106949"/>
          <a:ext cx="889000" cy="20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7" name="フローチャート: 判断 366"/>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8" name="テキスト ボックス 367"/>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9" name="フローチャート: 判断 368"/>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70" name="テキスト ボックス 369"/>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34820</xdr:rowOff>
    </xdr:from>
    <xdr:to>
      <xdr:col>55</xdr:col>
      <xdr:colOff>50800</xdr:colOff>
      <xdr:row>55</xdr:row>
      <xdr:rowOff>136420</xdr:rowOff>
    </xdr:to>
    <xdr:sp macro="" textlink="">
      <xdr:nvSpPr>
        <xdr:cNvPr id="376" name="楕円 375"/>
        <xdr:cNvSpPr/>
      </xdr:nvSpPr>
      <xdr:spPr>
        <a:xfrm>
          <a:off x="10426700" y="94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13247</xdr:rowOff>
    </xdr:from>
    <xdr:ext cx="534377" cy="259045"/>
    <xdr:sp macro="" textlink="">
      <xdr:nvSpPr>
        <xdr:cNvPr id="377" name="普通建設事業費該当値テキスト"/>
        <xdr:cNvSpPr txBox="1"/>
      </xdr:nvSpPr>
      <xdr:spPr>
        <a:xfrm>
          <a:off x="10528300" y="94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86364</xdr:rowOff>
    </xdr:from>
    <xdr:to>
      <xdr:col>50</xdr:col>
      <xdr:colOff>165100</xdr:colOff>
      <xdr:row>55</xdr:row>
      <xdr:rowOff>16514</xdr:rowOff>
    </xdr:to>
    <xdr:sp macro="" textlink="">
      <xdr:nvSpPr>
        <xdr:cNvPr id="378" name="楕円 377"/>
        <xdr:cNvSpPr/>
      </xdr:nvSpPr>
      <xdr:spPr>
        <a:xfrm>
          <a:off x="9588500" y="93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33041</xdr:rowOff>
    </xdr:from>
    <xdr:ext cx="534377" cy="259045"/>
    <xdr:sp macro="" textlink="">
      <xdr:nvSpPr>
        <xdr:cNvPr id="379" name="テキスト ボックス 378"/>
        <xdr:cNvSpPr txBox="1"/>
      </xdr:nvSpPr>
      <xdr:spPr>
        <a:xfrm>
          <a:off x="9372111" y="91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37552</xdr:rowOff>
    </xdr:from>
    <xdr:to>
      <xdr:col>46</xdr:col>
      <xdr:colOff>38100</xdr:colOff>
      <xdr:row>54</xdr:row>
      <xdr:rowOff>139152</xdr:rowOff>
    </xdr:to>
    <xdr:sp macro="" textlink="">
      <xdr:nvSpPr>
        <xdr:cNvPr id="380" name="楕円 379"/>
        <xdr:cNvSpPr/>
      </xdr:nvSpPr>
      <xdr:spPr>
        <a:xfrm>
          <a:off x="8699500" y="92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130279</xdr:rowOff>
    </xdr:from>
    <xdr:ext cx="534377" cy="259045"/>
    <xdr:sp macro="" textlink="">
      <xdr:nvSpPr>
        <xdr:cNvPr id="381" name="テキスト ボックス 380"/>
        <xdr:cNvSpPr txBox="1"/>
      </xdr:nvSpPr>
      <xdr:spPr>
        <a:xfrm>
          <a:off x="8483111" y="93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140749</xdr:rowOff>
    </xdr:from>
    <xdr:to>
      <xdr:col>41</xdr:col>
      <xdr:colOff>101600</xdr:colOff>
      <xdr:row>53</xdr:row>
      <xdr:rowOff>70899</xdr:rowOff>
    </xdr:to>
    <xdr:sp macro="" textlink="">
      <xdr:nvSpPr>
        <xdr:cNvPr id="382" name="楕円 381"/>
        <xdr:cNvSpPr/>
      </xdr:nvSpPr>
      <xdr:spPr>
        <a:xfrm>
          <a:off x="7810500" y="90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87426</xdr:rowOff>
    </xdr:from>
    <xdr:ext cx="599010" cy="259045"/>
    <xdr:sp macro="" textlink="">
      <xdr:nvSpPr>
        <xdr:cNvPr id="383" name="テキスト ボックス 382"/>
        <xdr:cNvSpPr txBox="1"/>
      </xdr:nvSpPr>
      <xdr:spPr>
        <a:xfrm>
          <a:off x="7561795" y="883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6354</xdr:rowOff>
    </xdr:from>
    <xdr:to>
      <xdr:col>36</xdr:col>
      <xdr:colOff>165100</xdr:colOff>
      <xdr:row>54</xdr:row>
      <xdr:rowOff>107954</xdr:rowOff>
    </xdr:to>
    <xdr:sp macro="" textlink="">
      <xdr:nvSpPr>
        <xdr:cNvPr id="384" name="楕円 383"/>
        <xdr:cNvSpPr/>
      </xdr:nvSpPr>
      <xdr:spPr>
        <a:xfrm>
          <a:off x="6921500" y="92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124481</xdr:rowOff>
    </xdr:from>
    <xdr:ext cx="534377" cy="259045"/>
    <xdr:sp macro="" textlink="">
      <xdr:nvSpPr>
        <xdr:cNvPr id="385" name="テキスト ボックス 384"/>
        <xdr:cNvSpPr txBox="1"/>
      </xdr:nvSpPr>
      <xdr:spPr>
        <a:xfrm>
          <a:off x="6705111" y="90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5" name="テキスト ボックス 40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7" name="テキスト ボックス 40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11" name="直線コネクタ 410"/>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2"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3" name="直線コネクタ 412"/>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4"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5" name="直線コネクタ 414"/>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102090</xdr:rowOff>
    </xdr:from>
    <xdr:to>
      <xdr:col>55</xdr:col>
      <xdr:colOff>0</xdr:colOff>
      <xdr:row>78</xdr:row>
      <xdr:rowOff>60647</xdr:rowOff>
    </xdr:to>
    <xdr:cxnSp macro="">
      <xdr:nvCxnSpPr>
        <xdr:cNvPr id="416" name="直線コネクタ 415"/>
        <xdr:cNvCxnSpPr/>
      </xdr:nvCxnSpPr>
      <xdr:spPr>
        <a:xfrm>
          <a:off x="9639300" y="13303740"/>
          <a:ext cx="838200" cy="1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7"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8" name="フローチャート: 判断 417"/>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102090</xdr:rowOff>
    </xdr:from>
    <xdr:to>
      <xdr:col>50</xdr:col>
      <xdr:colOff>114300</xdr:colOff>
      <xdr:row>77</xdr:row>
      <xdr:rowOff>125473</xdr:rowOff>
    </xdr:to>
    <xdr:cxnSp macro="">
      <xdr:nvCxnSpPr>
        <xdr:cNvPr id="419" name="直線コネクタ 418"/>
        <xdr:cNvCxnSpPr/>
      </xdr:nvCxnSpPr>
      <xdr:spPr>
        <a:xfrm flipV="1">
          <a:off x="8750300" y="13303740"/>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20" name="フローチャート: 判断 419"/>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21" name="テキスト ボックス 420"/>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107293</xdr:rowOff>
    </xdr:from>
    <xdr:to>
      <xdr:col>45</xdr:col>
      <xdr:colOff>177800</xdr:colOff>
      <xdr:row>77</xdr:row>
      <xdr:rowOff>125473</xdr:rowOff>
    </xdr:to>
    <xdr:cxnSp macro="">
      <xdr:nvCxnSpPr>
        <xdr:cNvPr id="422" name="直線コネクタ 421"/>
        <xdr:cNvCxnSpPr/>
      </xdr:nvCxnSpPr>
      <xdr:spPr>
        <a:xfrm>
          <a:off x="7861300" y="13137493"/>
          <a:ext cx="889000" cy="18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3" name="フローチャート: 判断 422"/>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4" name="テキスト ボックス 423"/>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5" name="フローチャート: 判断 424"/>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6" name="テキスト ボックス 425"/>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9847</xdr:rowOff>
    </xdr:from>
    <xdr:to>
      <xdr:col>55</xdr:col>
      <xdr:colOff>50800</xdr:colOff>
      <xdr:row>78</xdr:row>
      <xdr:rowOff>111447</xdr:rowOff>
    </xdr:to>
    <xdr:sp macro="" textlink="">
      <xdr:nvSpPr>
        <xdr:cNvPr id="432" name="楕円 431"/>
        <xdr:cNvSpPr/>
      </xdr:nvSpPr>
      <xdr:spPr>
        <a:xfrm>
          <a:off x="10426700" y="133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32724</xdr:rowOff>
    </xdr:from>
    <xdr:ext cx="534377" cy="259045"/>
    <xdr:sp macro="" textlink="">
      <xdr:nvSpPr>
        <xdr:cNvPr id="433" name="普通建設事業費 （ うち新規整備　）該当値テキスト"/>
        <xdr:cNvSpPr txBox="1"/>
      </xdr:nvSpPr>
      <xdr:spPr>
        <a:xfrm>
          <a:off x="10528300" y="1323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51290</xdr:rowOff>
    </xdr:from>
    <xdr:to>
      <xdr:col>50</xdr:col>
      <xdr:colOff>165100</xdr:colOff>
      <xdr:row>77</xdr:row>
      <xdr:rowOff>152890</xdr:rowOff>
    </xdr:to>
    <xdr:sp macro="" textlink="">
      <xdr:nvSpPr>
        <xdr:cNvPr id="434" name="楕円 433"/>
        <xdr:cNvSpPr/>
      </xdr:nvSpPr>
      <xdr:spPr>
        <a:xfrm>
          <a:off x="9588500" y="132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169417</xdr:rowOff>
    </xdr:from>
    <xdr:ext cx="534377" cy="259045"/>
    <xdr:sp macro="" textlink="">
      <xdr:nvSpPr>
        <xdr:cNvPr id="435" name="テキスト ボックス 434"/>
        <xdr:cNvSpPr txBox="1"/>
      </xdr:nvSpPr>
      <xdr:spPr>
        <a:xfrm>
          <a:off x="9372111" y="130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74673</xdr:rowOff>
    </xdr:from>
    <xdr:to>
      <xdr:col>46</xdr:col>
      <xdr:colOff>38100</xdr:colOff>
      <xdr:row>78</xdr:row>
      <xdr:rowOff>4823</xdr:rowOff>
    </xdr:to>
    <xdr:sp macro="" textlink="">
      <xdr:nvSpPr>
        <xdr:cNvPr id="436" name="楕円 435"/>
        <xdr:cNvSpPr/>
      </xdr:nvSpPr>
      <xdr:spPr>
        <a:xfrm>
          <a:off x="8699500" y="132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167400</xdr:rowOff>
    </xdr:from>
    <xdr:ext cx="534377" cy="259045"/>
    <xdr:sp macro="" textlink="">
      <xdr:nvSpPr>
        <xdr:cNvPr id="437" name="テキスト ボックス 436"/>
        <xdr:cNvSpPr txBox="1"/>
      </xdr:nvSpPr>
      <xdr:spPr>
        <a:xfrm>
          <a:off x="8483111" y="1336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56493</xdr:rowOff>
    </xdr:from>
    <xdr:to>
      <xdr:col>41</xdr:col>
      <xdr:colOff>101600</xdr:colOff>
      <xdr:row>76</xdr:row>
      <xdr:rowOff>158093</xdr:rowOff>
    </xdr:to>
    <xdr:sp macro="" textlink="">
      <xdr:nvSpPr>
        <xdr:cNvPr id="438" name="楕円 437"/>
        <xdr:cNvSpPr/>
      </xdr:nvSpPr>
      <xdr:spPr>
        <a:xfrm>
          <a:off x="7810500" y="13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3170</xdr:rowOff>
    </xdr:from>
    <xdr:ext cx="534377" cy="259045"/>
    <xdr:sp macro="" textlink="">
      <xdr:nvSpPr>
        <xdr:cNvPr id="439" name="テキスト ボックス 438"/>
        <xdr:cNvSpPr txBox="1"/>
      </xdr:nvSpPr>
      <xdr:spPr>
        <a:xfrm>
          <a:off x="7594111" y="128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3" name="直線コネクタ 462"/>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5" name="直線コネクタ 46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6"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7" name="直線コネクタ 466"/>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29654</xdr:rowOff>
    </xdr:from>
    <xdr:to>
      <xdr:col>55</xdr:col>
      <xdr:colOff>0</xdr:colOff>
      <xdr:row>97</xdr:row>
      <xdr:rowOff>49733</xdr:rowOff>
    </xdr:to>
    <xdr:cxnSp macro="">
      <xdr:nvCxnSpPr>
        <xdr:cNvPr id="468" name="直線コネクタ 467"/>
        <xdr:cNvCxnSpPr/>
      </xdr:nvCxnSpPr>
      <xdr:spPr>
        <a:xfrm>
          <a:off x="9639300" y="16660304"/>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9"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70" name="フローチャート: 判断 469"/>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55790</xdr:rowOff>
    </xdr:from>
    <xdr:to>
      <xdr:col>50</xdr:col>
      <xdr:colOff>114300</xdr:colOff>
      <xdr:row>97</xdr:row>
      <xdr:rowOff>29654</xdr:rowOff>
    </xdr:to>
    <xdr:cxnSp macro="">
      <xdr:nvCxnSpPr>
        <xdr:cNvPr id="471" name="直線コネクタ 470"/>
        <xdr:cNvCxnSpPr/>
      </xdr:nvCxnSpPr>
      <xdr:spPr>
        <a:xfrm>
          <a:off x="8750300" y="16514990"/>
          <a:ext cx="889000" cy="1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2" name="フローチャート: 判断 471"/>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3" name="テキスト ボックス 472"/>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55790</xdr:rowOff>
    </xdr:from>
    <xdr:to>
      <xdr:col>45</xdr:col>
      <xdr:colOff>177800</xdr:colOff>
      <xdr:row>96</xdr:row>
      <xdr:rowOff>85737</xdr:rowOff>
    </xdr:to>
    <xdr:cxnSp macro="">
      <xdr:nvCxnSpPr>
        <xdr:cNvPr id="474" name="直線コネクタ 473"/>
        <xdr:cNvCxnSpPr/>
      </xdr:nvCxnSpPr>
      <xdr:spPr>
        <a:xfrm flipV="1">
          <a:off x="7861300" y="1651499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5" name="フローチャート: 判断 474"/>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6" name="テキスト ボックス 475"/>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7" name="フローチャート: 判断 476"/>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8" name="テキスト ボックス 477"/>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170383</xdr:rowOff>
    </xdr:from>
    <xdr:to>
      <xdr:col>55</xdr:col>
      <xdr:colOff>50800</xdr:colOff>
      <xdr:row>97</xdr:row>
      <xdr:rowOff>100533</xdr:rowOff>
    </xdr:to>
    <xdr:sp macro="" textlink="">
      <xdr:nvSpPr>
        <xdr:cNvPr id="484" name="楕円 483"/>
        <xdr:cNvSpPr/>
      </xdr:nvSpPr>
      <xdr:spPr>
        <a:xfrm>
          <a:off x="10426700" y="166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148810</xdr:rowOff>
    </xdr:from>
    <xdr:ext cx="534377" cy="259045"/>
    <xdr:sp macro="" textlink="">
      <xdr:nvSpPr>
        <xdr:cNvPr id="485" name="普通建設事業費 （ うち更新整備　）該当値テキスト"/>
        <xdr:cNvSpPr txBox="1"/>
      </xdr:nvSpPr>
      <xdr:spPr>
        <a:xfrm>
          <a:off x="10528300" y="166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150304</xdr:rowOff>
    </xdr:from>
    <xdr:to>
      <xdr:col>50</xdr:col>
      <xdr:colOff>165100</xdr:colOff>
      <xdr:row>97</xdr:row>
      <xdr:rowOff>80454</xdr:rowOff>
    </xdr:to>
    <xdr:sp macro="" textlink="">
      <xdr:nvSpPr>
        <xdr:cNvPr id="486" name="楕円 485"/>
        <xdr:cNvSpPr/>
      </xdr:nvSpPr>
      <xdr:spPr>
        <a:xfrm>
          <a:off x="9588500" y="166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71581</xdr:rowOff>
    </xdr:from>
    <xdr:ext cx="534377" cy="259045"/>
    <xdr:sp macro="" textlink="">
      <xdr:nvSpPr>
        <xdr:cNvPr id="487" name="テキスト ボックス 486"/>
        <xdr:cNvSpPr txBox="1"/>
      </xdr:nvSpPr>
      <xdr:spPr>
        <a:xfrm>
          <a:off x="9372111" y="167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4990</xdr:rowOff>
    </xdr:from>
    <xdr:to>
      <xdr:col>46</xdr:col>
      <xdr:colOff>38100</xdr:colOff>
      <xdr:row>96</xdr:row>
      <xdr:rowOff>106590</xdr:rowOff>
    </xdr:to>
    <xdr:sp macro="" textlink="">
      <xdr:nvSpPr>
        <xdr:cNvPr id="488" name="楕円 487"/>
        <xdr:cNvSpPr/>
      </xdr:nvSpPr>
      <xdr:spPr>
        <a:xfrm>
          <a:off x="8699500" y="164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123117</xdr:rowOff>
    </xdr:from>
    <xdr:ext cx="534377" cy="259045"/>
    <xdr:sp macro="" textlink="">
      <xdr:nvSpPr>
        <xdr:cNvPr id="489" name="テキスト ボックス 488"/>
        <xdr:cNvSpPr txBox="1"/>
      </xdr:nvSpPr>
      <xdr:spPr>
        <a:xfrm>
          <a:off x="8483111" y="162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34937</xdr:rowOff>
    </xdr:from>
    <xdr:to>
      <xdr:col>41</xdr:col>
      <xdr:colOff>101600</xdr:colOff>
      <xdr:row>96</xdr:row>
      <xdr:rowOff>136537</xdr:rowOff>
    </xdr:to>
    <xdr:sp macro="" textlink="">
      <xdr:nvSpPr>
        <xdr:cNvPr id="490" name="楕円 489"/>
        <xdr:cNvSpPr/>
      </xdr:nvSpPr>
      <xdr:spPr>
        <a:xfrm>
          <a:off x="7810500" y="164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153064</xdr:rowOff>
    </xdr:from>
    <xdr:ext cx="534377" cy="259045"/>
    <xdr:sp macro="" textlink="">
      <xdr:nvSpPr>
        <xdr:cNvPr id="491" name="テキスト ボックス 490"/>
        <xdr:cNvSpPr txBox="1"/>
      </xdr:nvSpPr>
      <xdr:spPr>
        <a:xfrm>
          <a:off x="7594111" y="162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7" name="直線コネクタ 516"/>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20"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21" name="直線コネクタ 520"/>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3"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4" name="フローチャート: 判断 523"/>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5" name="直線コネクタ 52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6" name="フローチャート: 判断 525"/>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7" name="テキスト ボックス 526"/>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8" name="直線コネクタ 52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9" name="フローチャート: 判断 528"/>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30" name="テキスト ボックス 529"/>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82811</xdr:rowOff>
    </xdr:from>
    <xdr:to>
      <xdr:col>71</xdr:col>
      <xdr:colOff>177800</xdr:colOff>
      <xdr:row>39</xdr:row>
      <xdr:rowOff>98878</xdr:rowOff>
    </xdr:to>
    <xdr:cxnSp macro="">
      <xdr:nvCxnSpPr>
        <xdr:cNvPr id="531" name="直線コネクタ 530"/>
        <xdr:cNvCxnSpPr/>
      </xdr:nvCxnSpPr>
      <xdr:spPr>
        <a:xfrm>
          <a:off x="12814300" y="676936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2" name="フローチャート: 判断 531"/>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3" name="テキスト ボックス 532"/>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4" name="フローチャート: 判断 533"/>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5" name="テキスト ボックス 534"/>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2"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7" name="楕円 54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8" name="テキスト ボックス 54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32011</xdr:rowOff>
    </xdr:from>
    <xdr:to>
      <xdr:col>67</xdr:col>
      <xdr:colOff>101600</xdr:colOff>
      <xdr:row>39</xdr:row>
      <xdr:rowOff>133611</xdr:rowOff>
    </xdr:to>
    <xdr:sp macro="" textlink="">
      <xdr:nvSpPr>
        <xdr:cNvPr id="549" name="楕円 548"/>
        <xdr:cNvSpPr/>
      </xdr:nvSpPr>
      <xdr:spPr>
        <a:xfrm>
          <a:off x="12763500" y="6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124738</xdr:rowOff>
    </xdr:from>
    <xdr:ext cx="378565" cy="259045"/>
    <xdr:sp macro="" textlink="">
      <xdr:nvSpPr>
        <xdr:cNvPr id="550" name="テキスト ボックス 549"/>
        <xdr:cNvSpPr txBox="1"/>
      </xdr:nvSpPr>
      <xdr:spPr>
        <a:xfrm>
          <a:off x="12625017" y="681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3" name="直線コネクタ 622"/>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4"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5" name="直線コネクタ 624"/>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6"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7" name="直線コネクタ 626"/>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97867</xdr:rowOff>
    </xdr:from>
    <xdr:to>
      <xdr:col>85</xdr:col>
      <xdr:colOff>127000</xdr:colOff>
      <xdr:row>76</xdr:row>
      <xdr:rowOff>114415</xdr:rowOff>
    </xdr:to>
    <xdr:cxnSp macro="">
      <xdr:nvCxnSpPr>
        <xdr:cNvPr id="628" name="直線コネクタ 627"/>
        <xdr:cNvCxnSpPr/>
      </xdr:nvCxnSpPr>
      <xdr:spPr>
        <a:xfrm flipV="1">
          <a:off x="15481300" y="13128067"/>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9"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30" name="フローチャート: 判断 629"/>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67438</xdr:rowOff>
    </xdr:from>
    <xdr:to>
      <xdr:col>81</xdr:col>
      <xdr:colOff>50800</xdr:colOff>
      <xdr:row>76</xdr:row>
      <xdr:rowOff>114415</xdr:rowOff>
    </xdr:to>
    <xdr:cxnSp macro="">
      <xdr:nvCxnSpPr>
        <xdr:cNvPr id="631" name="直線コネクタ 630"/>
        <xdr:cNvCxnSpPr/>
      </xdr:nvCxnSpPr>
      <xdr:spPr>
        <a:xfrm>
          <a:off x="14592300" y="13097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2" name="フローチャート: 判断 631"/>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3" name="テキスト ボックス 632"/>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67438</xdr:rowOff>
    </xdr:from>
    <xdr:to>
      <xdr:col>76</xdr:col>
      <xdr:colOff>114300</xdr:colOff>
      <xdr:row>76</xdr:row>
      <xdr:rowOff>154560</xdr:rowOff>
    </xdr:to>
    <xdr:cxnSp macro="">
      <xdr:nvCxnSpPr>
        <xdr:cNvPr id="634" name="直線コネクタ 633"/>
        <xdr:cNvCxnSpPr/>
      </xdr:nvCxnSpPr>
      <xdr:spPr>
        <a:xfrm flipV="1">
          <a:off x="13703300" y="13097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5" name="フローチャート: 判断 634"/>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6" name="テキスト ボックス 635"/>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148095</xdr:rowOff>
    </xdr:from>
    <xdr:to>
      <xdr:col>71</xdr:col>
      <xdr:colOff>177800</xdr:colOff>
      <xdr:row>76</xdr:row>
      <xdr:rowOff>154560</xdr:rowOff>
    </xdr:to>
    <xdr:cxnSp macro="">
      <xdr:nvCxnSpPr>
        <xdr:cNvPr id="637" name="直線コネクタ 636"/>
        <xdr:cNvCxnSpPr/>
      </xdr:nvCxnSpPr>
      <xdr:spPr>
        <a:xfrm>
          <a:off x="12814300" y="13178295"/>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8" name="フローチャート: 判断 637"/>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9" name="テキスト ボックス 638"/>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40" name="フローチャート: 判断 639"/>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41" name="テキスト ボックス 640"/>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47067</xdr:rowOff>
    </xdr:from>
    <xdr:to>
      <xdr:col>85</xdr:col>
      <xdr:colOff>177800</xdr:colOff>
      <xdr:row>76</xdr:row>
      <xdr:rowOff>148667</xdr:rowOff>
    </xdr:to>
    <xdr:sp macro="" textlink="">
      <xdr:nvSpPr>
        <xdr:cNvPr id="647" name="楕円 646"/>
        <xdr:cNvSpPr/>
      </xdr:nvSpPr>
      <xdr:spPr>
        <a:xfrm>
          <a:off x="162687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25494</xdr:rowOff>
    </xdr:from>
    <xdr:ext cx="534377" cy="259045"/>
    <xdr:sp macro="" textlink="">
      <xdr:nvSpPr>
        <xdr:cNvPr id="648" name="公債費該当値テキスト"/>
        <xdr:cNvSpPr txBox="1"/>
      </xdr:nvSpPr>
      <xdr:spPr>
        <a:xfrm>
          <a:off x="16370300" y="13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63615</xdr:rowOff>
    </xdr:from>
    <xdr:to>
      <xdr:col>81</xdr:col>
      <xdr:colOff>101600</xdr:colOff>
      <xdr:row>76</xdr:row>
      <xdr:rowOff>165215</xdr:rowOff>
    </xdr:to>
    <xdr:sp macro="" textlink="">
      <xdr:nvSpPr>
        <xdr:cNvPr id="649" name="楕円 648"/>
        <xdr:cNvSpPr/>
      </xdr:nvSpPr>
      <xdr:spPr>
        <a:xfrm>
          <a:off x="154305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156342</xdr:rowOff>
    </xdr:from>
    <xdr:ext cx="534377" cy="259045"/>
    <xdr:sp macro="" textlink="">
      <xdr:nvSpPr>
        <xdr:cNvPr id="650" name="テキスト ボックス 649"/>
        <xdr:cNvSpPr txBox="1"/>
      </xdr:nvSpPr>
      <xdr:spPr>
        <a:xfrm>
          <a:off x="15214111" y="131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16638</xdr:rowOff>
    </xdr:from>
    <xdr:to>
      <xdr:col>76</xdr:col>
      <xdr:colOff>165100</xdr:colOff>
      <xdr:row>76</xdr:row>
      <xdr:rowOff>118238</xdr:rowOff>
    </xdr:to>
    <xdr:sp macro="" textlink="">
      <xdr:nvSpPr>
        <xdr:cNvPr id="651" name="楕円 650"/>
        <xdr:cNvSpPr/>
      </xdr:nvSpPr>
      <xdr:spPr>
        <a:xfrm>
          <a:off x="145415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109365</xdr:rowOff>
    </xdr:from>
    <xdr:ext cx="534377" cy="259045"/>
    <xdr:sp macro="" textlink="">
      <xdr:nvSpPr>
        <xdr:cNvPr id="652" name="テキスト ボックス 651"/>
        <xdr:cNvSpPr txBox="1"/>
      </xdr:nvSpPr>
      <xdr:spPr>
        <a:xfrm>
          <a:off x="14325111" y="131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103760</xdr:rowOff>
    </xdr:from>
    <xdr:to>
      <xdr:col>72</xdr:col>
      <xdr:colOff>38100</xdr:colOff>
      <xdr:row>77</xdr:row>
      <xdr:rowOff>33910</xdr:rowOff>
    </xdr:to>
    <xdr:sp macro="" textlink="">
      <xdr:nvSpPr>
        <xdr:cNvPr id="653" name="楕円 652"/>
        <xdr:cNvSpPr/>
      </xdr:nvSpPr>
      <xdr:spPr>
        <a:xfrm>
          <a:off x="13652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25037</xdr:rowOff>
    </xdr:from>
    <xdr:ext cx="534377" cy="259045"/>
    <xdr:sp macro="" textlink="">
      <xdr:nvSpPr>
        <xdr:cNvPr id="654" name="テキスト ボックス 653"/>
        <xdr:cNvSpPr txBox="1"/>
      </xdr:nvSpPr>
      <xdr:spPr>
        <a:xfrm>
          <a:off x="13436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97295</xdr:rowOff>
    </xdr:from>
    <xdr:to>
      <xdr:col>67</xdr:col>
      <xdr:colOff>101600</xdr:colOff>
      <xdr:row>77</xdr:row>
      <xdr:rowOff>27445</xdr:rowOff>
    </xdr:to>
    <xdr:sp macro="" textlink="">
      <xdr:nvSpPr>
        <xdr:cNvPr id="655" name="楕円 654"/>
        <xdr:cNvSpPr/>
      </xdr:nvSpPr>
      <xdr:spPr>
        <a:xfrm>
          <a:off x="12763500" y="131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18572</xdr:rowOff>
    </xdr:from>
    <xdr:ext cx="534377" cy="259045"/>
    <xdr:sp macro="" textlink="">
      <xdr:nvSpPr>
        <xdr:cNvPr id="656" name="テキスト ボックス 655"/>
        <xdr:cNvSpPr txBox="1"/>
      </xdr:nvSpPr>
      <xdr:spPr>
        <a:xfrm>
          <a:off x="12547111" y="132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8" name="直線コネクタ 677"/>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9"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80" name="直線コネクタ 679"/>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81"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2" name="直線コネクタ 681"/>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67256</xdr:rowOff>
    </xdr:from>
    <xdr:to>
      <xdr:col>85</xdr:col>
      <xdr:colOff>127000</xdr:colOff>
      <xdr:row>96</xdr:row>
      <xdr:rowOff>134282</xdr:rowOff>
    </xdr:to>
    <xdr:cxnSp macro="">
      <xdr:nvCxnSpPr>
        <xdr:cNvPr id="683" name="直線コネクタ 682"/>
        <xdr:cNvCxnSpPr/>
      </xdr:nvCxnSpPr>
      <xdr:spPr>
        <a:xfrm flipV="1">
          <a:off x="15481300" y="16526456"/>
          <a:ext cx="8382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4"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5" name="フローチャート: 判断 684"/>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88196</xdr:rowOff>
    </xdr:from>
    <xdr:to>
      <xdr:col>81</xdr:col>
      <xdr:colOff>50800</xdr:colOff>
      <xdr:row>96</xdr:row>
      <xdr:rowOff>134282</xdr:rowOff>
    </xdr:to>
    <xdr:cxnSp macro="">
      <xdr:nvCxnSpPr>
        <xdr:cNvPr id="686" name="直線コネクタ 685"/>
        <xdr:cNvCxnSpPr/>
      </xdr:nvCxnSpPr>
      <xdr:spPr>
        <a:xfrm>
          <a:off x="14592300" y="16375946"/>
          <a:ext cx="889000" cy="2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7" name="フローチャート: 判断 686"/>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8" name="テキスト ボックス 687"/>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88196</xdr:rowOff>
    </xdr:from>
    <xdr:to>
      <xdr:col>76</xdr:col>
      <xdr:colOff>114300</xdr:colOff>
      <xdr:row>98</xdr:row>
      <xdr:rowOff>24828</xdr:rowOff>
    </xdr:to>
    <xdr:cxnSp macro="">
      <xdr:nvCxnSpPr>
        <xdr:cNvPr id="689" name="直線コネクタ 688"/>
        <xdr:cNvCxnSpPr/>
      </xdr:nvCxnSpPr>
      <xdr:spPr>
        <a:xfrm flipV="1">
          <a:off x="13703300" y="16375946"/>
          <a:ext cx="889000" cy="4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90" name="フローチャート: 判断 689"/>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91" name="テキスト ボックス 690"/>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63302</xdr:rowOff>
    </xdr:from>
    <xdr:to>
      <xdr:col>71</xdr:col>
      <xdr:colOff>177800</xdr:colOff>
      <xdr:row>98</xdr:row>
      <xdr:rowOff>24828</xdr:rowOff>
    </xdr:to>
    <xdr:cxnSp macro="">
      <xdr:nvCxnSpPr>
        <xdr:cNvPr id="692" name="直線コネクタ 691"/>
        <xdr:cNvCxnSpPr/>
      </xdr:nvCxnSpPr>
      <xdr:spPr>
        <a:xfrm>
          <a:off x="12814300" y="16693952"/>
          <a:ext cx="889000" cy="1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3" name="フローチャート: 判断 692"/>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4" name="テキスト ボックス 693"/>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5" name="フローチャート: 判断 694"/>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6" name="テキスト ボックス 695"/>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16456</xdr:rowOff>
    </xdr:from>
    <xdr:to>
      <xdr:col>85</xdr:col>
      <xdr:colOff>177800</xdr:colOff>
      <xdr:row>96</xdr:row>
      <xdr:rowOff>118056</xdr:rowOff>
    </xdr:to>
    <xdr:sp macro="" textlink="">
      <xdr:nvSpPr>
        <xdr:cNvPr id="702" name="楕円 701"/>
        <xdr:cNvSpPr/>
      </xdr:nvSpPr>
      <xdr:spPr>
        <a:xfrm>
          <a:off x="162687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39333</xdr:rowOff>
    </xdr:from>
    <xdr:ext cx="534377" cy="259045"/>
    <xdr:sp macro="" textlink="">
      <xdr:nvSpPr>
        <xdr:cNvPr id="703" name="積立金該当値テキスト"/>
        <xdr:cNvSpPr txBox="1"/>
      </xdr:nvSpPr>
      <xdr:spPr>
        <a:xfrm>
          <a:off x="16370300" y="163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83482</xdr:rowOff>
    </xdr:from>
    <xdr:to>
      <xdr:col>81</xdr:col>
      <xdr:colOff>101600</xdr:colOff>
      <xdr:row>97</xdr:row>
      <xdr:rowOff>13632</xdr:rowOff>
    </xdr:to>
    <xdr:sp macro="" textlink="">
      <xdr:nvSpPr>
        <xdr:cNvPr id="704" name="楕円 703"/>
        <xdr:cNvSpPr/>
      </xdr:nvSpPr>
      <xdr:spPr>
        <a:xfrm>
          <a:off x="15430500" y="165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4759</xdr:rowOff>
    </xdr:from>
    <xdr:ext cx="534377" cy="259045"/>
    <xdr:sp macro="" textlink="">
      <xdr:nvSpPr>
        <xdr:cNvPr id="705" name="テキスト ボックス 704"/>
        <xdr:cNvSpPr txBox="1"/>
      </xdr:nvSpPr>
      <xdr:spPr>
        <a:xfrm>
          <a:off x="15214111" y="16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37396</xdr:rowOff>
    </xdr:from>
    <xdr:to>
      <xdr:col>76</xdr:col>
      <xdr:colOff>165100</xdr:colOff>
      <xdr:row>95</xdr:row>
      <xdr:rowOff>138996</xdr:rowOff>
    </xdr:to>
    <xdr:sp macro="" textlink="">
      <xdr:nvSpPr>
        <xdr:cNvPr id="706" name="楕円 705"/>
        <xdr:cNvSpPr/>
      </xdr:nvSpPr>
      <xdr:spPr>
        <a:xfrm>
          <a:off x="14541500" y="163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155523</xdr:rowOff>
    </xdr:from>
    <xdr:ext cx="534377" cy="259045"/>
    <xdr:sp macro="" textlink="">
      <xdr:nvSpPr>
        <xdr:cNvPr id="707" name="テキスト ボックス 706"/>
        <xdr:cNvSpPr txBox="1"/>
      </xdr:nvSpPr>
      <xdr:spPr>
        <a:xfrm>
          <a:off x="14325111" y="16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145478</xdr:rowOff>
    </xdr:from>
    <xdr:to>
      <xdr:col>72</xdr:col>
      <xdr:colOff>38100</xdr:colOff>
      <xdr:row>98</xdr:row>
      <xdr:rowOff>75628</xdr:rowOff>
    </xdr:to>
    <xdr:sp macro="" textlink="">
      <xdr:nvSpPr>
        <xdr:cNvPr id="708" name="楕円 707"/>
        <xdr:cNvSpPr/>
      </xdr:nvSpPr>
      <xdr:spPr>
        <a:xfrm>
          <a:off x="13652500" y="167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66755</xdr:rowOff>
    </xdr:from>
    <xdr:ext cx="469744" cy="259045"/>
    <xdr:sp macro="" textlink="">
      <xdr:nvSpPr>
        <xdr:cNvPr id="709" name="テキスト ボックス 708"/>
        <xdr:cNvSpPr txBox="1"/>
      </xdr:nvSpPr>
      <xdr:spPr>
        <a:xfrm>
          <a:off x="13468428" y="1686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12502</xdr:rowOff>
    </xdr:from>
    <xdr:to>
      <xdr:col>67</xdr:col>
      <xdr:colOff>101600</xdr:colOff>
      <xdr:row>97</xdr:row>
      <xdr:rowOff>114102</xdr:rowOff>
    </xdr:to>
    <xdr:sp macro="" textlink="">
      <xdr:nvSpPr>
        <xdr:cNvPr id="710" name="楕円 709"/>
        <xdr:cNvSpPr/>
      </xdr:nvSpPr>
      <xdr:spPr>
        <a:xfrm>
          <a:off x="12763500" y="166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105229</xdr:rowOff>
    </xdr:from>
    <xdr:ext cx="534377" cy="259045"/>
    <xdr:sp macro="" textlink="">
      <xdr:nvSpPr>
        <xdr:cNvPr id="711" name="テキスト ボックス 710"/>
        <xdr:cNvSpPr txBox="1"/>
      </xdr:nvSpPr>
      <xdr:spPr>
        <a:xfrm>
          <a:off x="12547111" y="167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5" name="直線コネクタ 734"/>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8"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9" name="直線コネクタ 738"/>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52197</xdr:rowOff>
    </xdr:from>
    <xdr:to>
      <xdr:col>116</xdr:col>
      <xdr:colOff>63500</xdr:colOff>
      <xdr:row>36</xdr:row>
      <xdr:rowOff>62103</xdr:rowOff>
    </xdr:to>
    <xdr:cxnSp macro="">
      <xdr:nvCxnSpPr>
        <xdr:cNvPr id="740" name="直線コネクタ 739"/>
        <xdr:cNvCxnSpPr/>
      </xdr:nvCxnSpPr>
      <xdr:spPr>
        <a:xfrm flipV="1">
          <a:off x="21323300" y="622439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41"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2" name="フローチャート: 判断 741"/>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46736</xdr:rowOff>
    </xdr:from>
    <xdr:to>
      <xdr:col>111</xdr:col>
      <xdr:colOff>177800</xdr:colOff>
      <xdr:row>36</xdr:row>
      <xdr:rowOff>62103</xdr:rowOff>
    </xdr:to>
    <xdr:cxnSp macro="">
      <xdr:nvCxnSpPr>
        <xdr:cNvPr id="743" name="直線コネクタ 742"/>
        <xdr:cNvCxnSpPr/>
      </xdr:nvCxnSpPr>
      <xdr:spPr>
        <a:xfrm>
          <a:off x="20434300" y="621893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4" name="フローチャート: 判断 743"/>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5" name="テキスト ボックス 744"/>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46736</xdr:rowOff>
    </xdr:from>
    <xdr:to>
      <xdr:col>107</xdr:col>
      <xdr:colOff>50800</xdr:colOff>
      <xdr:row>36</xdr:row>
      <xdr:rowOff>104394</xdr:rowOff>
    </xdr:to>
    <xdr:cxnSp macro="">
      <xdr:nvCxnSpPr>
        <xdr:cNvPr id="746" name="直線コネクタ 745"/>
        <xdr:cNvCxnSpPr/>
      </xdr:nvCxnSpPr>
      <xdr:spPr>
        <a:xfrm flipV="1">
          <a:off x="19545300" y="6218936"/>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7" name="フローチャート: 判断 746"/>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8" name="テキスト ボックス 747"/>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96647</xdr:rowOff>
    </xdr:from>
    <xdr:to>
      <xdr:col>102</xdr:col>
      <xdr:colOff>114300</xdr:colOff>
      <xdr:row>36</xdr:row>
      <xdr:rowOff>104394</xdr:rowOff>
    </xdr:to>
    <xdr:cxnSp macro="">
      <xdr:nvCxnSpPr>
        <xdr:cNvPr id="749" name="直線コネクタ 748"/>
        <xdr:cNvCxnSpPr/>
      </xdr:nvCxnSpPr>
      <xdr:spPr>
        <a:xfrm>
          <a:off x="18656300" y="6097397"/>
          <a:ext cx="889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50" name="フローチャート: 判断 749"/>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51" name="テキスト ボックス 750"/>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2" name="フローチャート: 判断 751"/>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3" name="テキスト ボックス 752"/>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xdr:rowOff>
    </xdr:from>
    <xdr:to>
      <xdr:col>116</xdr:col>
      <xdr:colOff>114300</xdr:colOff>
      <xdr:row>36</xdr:row>
      <xdr:rowOff>102997</xdr:rowOff>
    </xdr:to>
    <xdr:sp macro="" textlink="">
      <xdr:nvSpPr>
        <xdr:cNvPr id="759" name="楕円 758"/>
        <xdr:cNvSpPr/>
      </xdr:nvSpPr>
      <xdr:spPr>
        <a:xfrm>
          <a:off x="22110700" y="61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24274</xdr:rowOff>
    </xdr:from>
    <xdr:ext cx="469744" cy="259045"/>
    <xdr:sp macro="" textlink="">
      <xdr:nvSpPr>
        <xdr:cNvPr id="760" name="投資及び出資金該当値テキスト"/>
        <xdr:cNvSpPr txBox="1"/>
      </xdr:nvSpPr>
      <xdr:spPr>
        <a:xfrm>
          <a:off x="22212300" y="602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11303</xdr:rowOff>
    </xdr:from>
    <xdr:to>
      <xdr:col>112</xdr:col>
      <xdr:colOff>38100</xdr:colOff>
      <xdr:row>36</xdr:row>
      <xdr:rowOff>112903</xdr:rowOff>
    </xdr:to>
    <xdr:sp macro="" textlink="">
      <xdr:nvSpPr>
        <xdr:cNvPr id="761" name="楕円 760"/>
        <xdr:cNvSpPr/>
      </xdr:nvSpPr>
      <xdr:spPr>
        <a:xfrm>
          <a:off x="21272500" y="61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129430</xdr:rowOff>
    </xdr:from>
    <xdr:ext cx="469744" cy="259045"/>
    <xdr:sp macro="" textlink="">
      <xdr:nvSpPr>
        <xdr:cNvPr id="762" name="テキスト ボックス 761"/>
        <xdr:cNvSpPr txBox="1"/>
      </xdr:nvSpPr>
      <xdr:spPr>
        <a:xfrm>
          <a:off x="21088428" y="59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167386</xdr:rowOff>
    </xdr:from>
    <xdr:to>
      <xdr:col>107</xdr:col>
      <xdr:colOff>101600</xdr:colOff>
      <xdr:row>36</xdr:row>
      <xdr:rowOff>97536</xdr:rowOff>
    </xdr:to>
    <xdr:sp macro="" textlink="">
      <xdr:nvSpPr>
        <xdr:cNvPr id="763" name="楕円 762"/>
        <xdr:cNvSpPr/>
      </xdr:nvSpPr>
      <xdr:spPr>
        <a:xfrm>
          <a:off x="20383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114063</xdr:rowOff>
    </xdr:from>
    <xdr:ext cx="469744" cy="259045"/>
    <xdr:sp macro="" textlink="">
      <xdr:nvSpPr>
        <xdr:cNvPr id="764" name="テキスト ボックス 763"/>
        <xdr:cNvSpPr txBox="1"/>
      </xdr:nvSpPr>
      <xdr:spPr>
        <a:xfrm>
          <a:off x="20199428" y="59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53594</xdr:rowOff>
    </xdr:from>
    <xdr:to>
      <xdr:col>102</xdr:col>
      <xdr:colOff>165100</xdr:colOff>
      <xdr:row>36</xdr:row>
      <xdr:rowOff>155194</xdr:rowOff>
    </xdr:to>
    <xdr:sp macro="" textlink="">
      <xdr:nvSpPr>
        <xdr:cNvPr id="765" name="楕円 764"/>
        <xdr:cNvSpPr/>
      </xdr:nvSpPr>
      <xdr:spPr>
        <a:xfrm>
          <a:off x="19494500" y="62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271</xdr:rowOff>
    </xdr:from>
    <xdr:ext cx="469744" cy="259045"/>
    <xdr:sp macro="" textlink="">
      <xdr:nvSpPr>
        <xdr:cNvPr id="766" name="テキスト ボックス 765"/>
        <xdr:cNvSpPr txBox="1"/>
      </xdr:nvSpPr>
      <xdr:spPr>
        <a:xfrm>
          <a:off x="19310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45847</xdr:rowOff>
    </xdr:from>
    <xdr:to>
      <xdr:col>98</xdr:col>
      <xdr:colOff>38100</xdr:colOff>
      <xdr:row>35</xdr:row>
      <xdr:rowOff>147447</xdr:rowOff>
    </xdr:to>
    <xdr:sp macro="" textlink="">
      <xdr:nvSpPr>
        <xdr:cNvPr id="767" name="楕円 766"/>
        <xdr:cNvSpPr/>
      </xdr:nvSpPr>
      <xdr:spPr>
        <a:xfrm>
          <a:off x="186055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163974</xdr:rowOff>
    </xdr:from>
    <xdr:ext cx="469744" cy="259045"/>
    <xdr:sp macro="" textlink="">
      <xdr:nvSpPr>
        <xdr:cNvPr id="768" name="テキスト ボックス 767"/>
        <xdr:cNvSpPr txBox="1"/>
      </xdr:nvSpPr>
      <xdr:spPr>
        <a:xfrm>
          <a:off x="18421428" y="582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2" name="直線コネクタ 791"/>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5"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6" name="直線コネクタ 795"/>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8522</xdr:rowOff>
    </xdr:from>
    <xdr:to>
      <xdr:col>116</xdr:col>
      <xdr:colOff>63500</xdr:colOff>
      <xdr:row>55</xdr:row>
      <xdr:rowOff>54432</xdr:rowOff>
    </xdr:to>
    <xdr:cxnSp macro="">
      <xdr:nvCxnSpPr>
        <xdr:cNvPr id="797" name="直線コネクタ 796"/>
        <xdr:cNvCxnSpPr/>
      </xdr:nvCxnSpPr>
      <xdr:spPr>
        <a:xfrm>
          <a:off x="21323300" y="9438272"/>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8"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9" name="フローチャート: 判断 798"/>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8522</xdr:rowOff>
    </xdr:from>
    <xdr:to>
      <xdr:col>111</xdr:col>
      <xdr:colOff>177800</xdr:colOff>
      <xdr:row>55</xdr:row>
      <xdr:rowOff>56070</xdr:rowOff>
    </xdr:to>
    <xdr:cxnSp macro="">
      <xdr:nvCxnSpPr>
        <xdr:cNvPr id="800" name="直線コネクタ 799"/>
        <xdr:cNvCxnSpPr/>
      </xdr:nvCxnSpPr>
      <xdr:spPr>
        <a:xfrm flipV="1">
          <a:off x="20434300" y="943827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801" name="フローチャート: 判断 800"/>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2" name="テキスト ボックス 801"/>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147854</xdr:rowOff>
    </xdr:from>
    <xdr:to>
      <xdr:col>107</xdr:col>
      <xdr:colOff>50800</xdr:colOff>
      <xdr:row>55</xdr:row>
      <xdr:rowOff>56070</xdr:rowOff>
    </xdr:to>
    <xdr:cxnSp macro="">
      <xdr:nvCxnSpPr>
        <xdr:cNvPr id="803" name="直線コネクタ 802"/>
        <xdr:cNvCxnSpPr/>
      </xdr:nvCxnSpPr>
      <xdr:spPr>
        <a:xfrm>
          <a:off x="19545300" y="9406154"/>
          <a:ext cx="8890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4" name="フローチャート: 判断 803"/>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5" name="テキスト ボックス 804"/>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91046</xdr:rowOff>
    </xdr:from>
    <xdr:to>
      <xdr:col>102</xdr:col>
      <xdr:colOff>114300</xdr:colOff>
      <xdr:row>54</xdr:row>
      <xdr:rowOff>147854</xdr:rowOff>
    </xdr:to>
    <xdr:cxnSp macro="">
      <xdr:nvCxnSpPr>
        <xdr:cNvPr id="806" name="直線コネクタ 805"/>
        <xdr:cNvCxnSpPr/>
      </xdr:nvCxnSpPr>
      <xdr:spPr>
        <a:xfrm>
          <a:off x="18656300" y="9349346"/>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7" name="フローチャート: 判断 806"/>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8" name="テキスト ボックス 807"/>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9" name="フローチャート: 判断 808"/>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10" name="テキスト ボックス 809"/>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3632</xdr:rowOff>
    </xdr:from>
    <xdr:to>
      <xdr:col>116</xdr:col>
      <xdr:colOff>114300</xdr:colOff>
      <xdr:row>55</xdr:row>
      <xdr:rowOff>105232</xdr:rowOff>
    </xdr:to>
    <xdr:sp macro="" textlink="">
      <xdr:nvSpPr>
        <xdr:cNvPr id="816" name="楕円 815"/>
        <xdr:cNvSpPr/>
      </xdr:nvSpPr>
      <xdr:spPr>
        <a:xfrm>
          <a:off x="221107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26509</xdr:rowOff>
    </xdr:from>
    <xdr:ext cx="534377" cy="259045"/>
    <xdr:sp macro="" textlink="">
      <xdr:nvSpPr>
        <xdr:cNvPr id="817" name="貸付金該当値テキスト"/>
        <xdr:cNvSpPr txBox="1"/>
      </xdr:nvSpPr>
      <xdr:spPr>
        <a:xfrm>
          <a:off x="22212300" y="92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129172</xdr:rowOff>
    </xdr:from>
    <xdr:to>
      <xdr:col>112</xdr:col>
      <xdr:colOff>38100</xdr:colOff>
      <xdr:row>55</xdr:row>
      <xdr:rowOff>59322</xdr:rowOff>
    </xdr:to>
    <xdr:sp macro="" textlink="">
      <xdr:nvSpPr>
        <xdr:cNvPr id="818" name="楕円 817"/>
        <xdr:cNvSpPr/>
      </xdr:nvSpPr>
      <xdr:spPr>
        <a:xfrm>
          <a:off x="212725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75849</xdr:rowOff>
    </xdr:from>
    <xdr:ext cx="534377" cy="259045"/>
    <xdr:sp macro="" textlink="">
      <xdr:nvSpPr>
        <xdr:cNvPr id="819" name="テキスト ボックス 818"/>
        <xdr:cNvSpPr txBox="1"/>
      </xdr:nvSpPr>
      <xdr:spPr>
        <a:xfrm>
          <a:off x="21056111" y="91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5270</xdr:rowOff>
    </xdr:from>
    <xdr:to>
      <xdr:col>107</xdr:col>
      <xdr:colOff>101600</xdr:colOff>
      <xdr:row>55</xdr:row>
      <xdr:rowOff>106870</xdr:rowOff>
    </xdr:to>
    <xdr:sp macro="" textlink="">
      <xdr:nvSpPr>
        <xdr:cNvPr id="820" name="楕円 819"/>
        <xdr:cNvSpPr/>
      </xdr:nvSpPr>
      <xdr:spPr>
        <a:xfrm>
          <a:off x="20383500" y="94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123397</xdr:rowOff>
    </xdr:from>
    <xdr:ext cx="534377" cy="259045"/>
    <xdr:sp macro="" textlink="">
      <xdr:nvSpPr>
        <xdr:cNvPr id="821" name="テキスト ボックス 820"/>
        <xdr:cNvSpPr txBox="1"/>
      </xdr:nvSpPr>
      <xdr:spPr>
        <a:xfrm>
          <a:off x="20167111" y="92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97054</xdr:rowOff>
    </xdr:from>
    <xdr:to>
      <xdr:col>102</xdr:col>
      <xdr:colOff>165100</xdr:colOff>
      <xdr:row>55</xdr:row>
      <xdr:rowOff>27204</xdr:rowOff>
    </xdr:to>
    <xdr:sp macro="" textlink="">
      <xdr:nvSpPr>
        <xdr:cNvPr id="822" name="楕円 821"/>
        <xdr:cNvSpPr/>
      </xdr:nvSpPr>
      <xdr:spPr>
        <a:xfrm>
          <a:off x="194945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43731</xdr:rowOff>
    </xdr:from>
    <xdr:ext cx="534377" cy="259045"/>
    <xdr:sp macro="" textlink="">
      <xdr:nvSpPr>
        <xdr:cNvPr id="823" name="テキスト ボックス 822"/>
        <xdr:cNvSpPr txBox="1"/>
      </xdr:nvSpPr>
      <xdr:spPr>
        <a:xfrm>
          <a:off x="19278111" y="91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40246</xdr:rowOff>
    </xdr:from>
    <xdr:to>
      <xdr:col>98</xdr:col>
      <xdr:colOff>38100</xdr:colOff>
      <xdr:row>54</xdr:row>
      <xdr:rowOff>141846</xdr:rowOff>
    </xdr:to>
    <xdr:sp macro="" textlink="">
      <xdr:nvSpPr>
        <xdr:cNvPr id="824" name="楕円 823"/>
        <xdr:cNvSpPr/>
      </xdr:nvSpPr>
      <xdr:spPr>
        <a:xfrm>
          <a:off x="18605500" y="92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158373</xdr:rowOff>
    </xdr:from>
    <xdr:ext cx="534377" cy="259045"/>
    <xdr:sp macro="" textlink="">
      <xdr:nvSpPr>
        <xdr:cNvPr id="825" name="テキスト ボックス 824"/>
        <xdr:cNvSpPr txBox="1"/>
      </xdr:nvSpPr>
      <xdr:spPr>
        <a:xfrm>
          <a:off x="18389111" y="90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50" name="直線コネクタ 849"/>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51"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2" name="直線コネクタ 851"/>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3"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4" name="直線コネクタ 853"/>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77560</xdr:rowOff>
    </xdr:from>
    <xdr:to>
      <xdr:col>116</xdr:col>
      <xdr:colOff>63500</xdr:colOff>
      <xdr:row>77</xdr:row>
      <xdr:rowOff>109944</xdr:rowOff>
    </xdr:to>
    <xdr:cxnSp macro="">
      <xdr:nvCxnSpPr>
        <xdr:cNvPr id="855" name="直線コネクタ 854"/>
        <xdr:cNvCxnSpPr/>
      </xdr:nvCxnSpPr>
      <xdr:spPr>
        <a:xfrm flipV="1">
          <a:off x="21323300" y="1327921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6"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7" name="フローチャート: 判断 856"/>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109944</xdr:rowOff>
    </xdr:from>
    <xdr:to>
      <xdr:col>111</xdr:col>
      <xdr:colOff>177800</xdr:colOff>
      <xdr:row>77</xdr:row>
      <xdr:rowOff>122937</xdr:rowOff>
    </xdr:to>
    <xdr:cxnSp macro="">
      <xdr:nvCxnSpPr>
        <xdr:cNvPr id="858" name="直線コネクタ 857"/>
        <xdr:cNvCxnSpPr/>
      </xdr:nvCxnSpPr>
      <xdr:spPr>
        <a:xfrm flipV="1">
          <a:off x="20434300" y="1331159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9" name="フローチャート: 判断 858"/>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60" name="テキスト ボックス 859"/>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122937</xdr:rowOff>
    </xdr:from>
    <xdr:to>
      <xdr:col>107</xdr:col>
      <xdr:colOff>50800</xdr:colOff>
      <xdr:row>77</xdr:row>
      <xdr:rowOff>169742</xdr:rowOff>
    </xdr:to>
    <xdr:cxnSp macro="">
      <xdr:nvCxnSpPr>
        <xdr:cNvPr id="861" name="直線コネクタ 860"/>
        <xdr:cNvCxnSpPr/>
      </xdr:nvCxnSpPr>
      <xdr:spPr>
        <a:xfrm flipV="1">
          <a:off x="19545300" y="13324587"/>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2" name="フローチャート: 判断 861"/>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3" name="テキスト ボックス 862"/>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136137</xdr:rowOff>
    </xdr:from>
    <xdr:to>
      <xdr:col>102</xdr:col>
      <xdr:colOff>114300</xdr:colOff>
      <xdr:row>77</xdr:row>
      <xdr:rowOff>169742</xdr:rowOff>
    </xdr:to>
    <xdr:cxnSp macro="">
      <xdr:nvCxnSpPr>
        <xdr:cNvPr id="864" name="直線コネクタ 863"/>
        <xdr:cNvCxnSpPr/>
      </xdr:nvCxnSpPr>
      <xdr:spPr>
        <a:xfrm>
          <a:off x="18656300" y="13337787"/>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5" name="フローチャート: 判断 864"/>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6" name="テキスト ボックス 865"/>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7" name="フローチャート: 判断 866"/>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8" name="テキスト ボックス 867"/>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26760</xdr:rowOff>
    </xdr:from>
    <xdr:to>
      <xdr:col>116</xdr:col>
      <xdr:colOff>114300</xdr:colOff>
      <xdr:row>77</xdr:row>
      <xdr:rowOff>128360</xdr:rowOff>
    </xdr:to>
    <xdr:sp macro="" textlink="">
      <xdr:nvSpPr>
        <xdr:cNvPr id="874" name="楕円 873"/>
        <xdr:cNvSpPr/>
      </xdr:nvSpPr>
      <xdr:spPr>
        <a:xfrm>
          <a:off x="22110700" y="13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5187</xdr:rowOff>
    </xdr:from>
    <xdr:ext cx="534377" cy="259045"/>
    <xdr:sp macro="" textlink="">
      <xdr:nvSpPr>
        <xdr:cNvPr id="875" name="繰出金該当値テキスト"/>
        <xdr:cNvSpPr txBox="1"/>
      </xdr:nvSpPr>
      <xdr:spPr>
        <a:xfrm>
          <a:off x="22212300" y="13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59144</xdr:rowOff>
    </xdr:from>
    <xdr:to>
      <xdr:col>112</xdr:col>
      <xdr:colOff>38100</xdr:colOff>
      <xdr:row>77</xdr:row>
      <xdr:rowOff>160744</xdr:rowOff>
    </xdr:to>
    <xdr:sp macro="" textlink="">
      <xdr:nvSpPr>
        <xdr:cNvPr id="876" name="楕円 875"/>
        <xdr:cNvSpPr/>
      </xdr:nvSpPr>
      <xdr:spPr>
        <a:xfrm>
          <a:off x="212725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151871</xdr:rowOff>
    </xdr:from>
    <xdr:ext cx="534377" cy="259045"/>
    <xdr:sp macro="" textlink="">
      <xdr:nvSpPr>
        <xdr:cNvPr id="877" name="テキスト ボックス 876"/>
        <xdr:cNvSpPr txBox="1"/>
      </xdr:nvSpPr>
      <xdr:spPr>
        <a:xfrm>
          <a:off x="21056111" y="133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72137</xdr:rowOff>
    </xdr:from>
    <xdr:to>
      <xdr:col>107</xdr:col>
      <xdr:colOff>101600</xdr:colOff>
      <xdr:row>78</xdr:row>
      <xdr:rowOff>2287</xdr:rowOff>
    </xdr:to>
    <xdr:sp macro="" textlink="">
      <xdr:nvSpPr>
        <xdr:cNvPr id="878" name="楕円 877"/>
        <xdr:cNvSpPr/>
      </xdr:nvSpPr>
      <xdr:spPr>
        <a:xfrm>
          <a:off x="20383500" y="13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164864</xdr:rowOff>
    </xdr:from>
    <xdr:ext cx="534377" cy="259045"/>
    <xdr:sp macro="" textlink="">
      <xdr:nvSpPr>
        <xdr:cNvPr id="879" name="テキスト ボックス 878"/>
        <xdr:cNvSpPr txBox="1"/>
      </xdr:nvSpPr>
      <xdr:spPr>
        <a:xfrm>
          <a:off x="20167111" y="13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118942</xdr:rowOff>
    </xdr:from>
    <xdr:to>
      <xdr:col>102</xdr:col>
      <xdr:colOff>165100</xdr:colOff>
      <xdr:row>78</xdr:row>
      <xdr:rowOff>49092</xdr:rowOff>
    </xdr:to>
    <xdr:sp macro="" textlink="">
      <xdr:nvSpPr>
        <xdr:cNvPr id="880" name="楕円 879"/>
        <xdr:cNvSpPr/>
      </xdr:nvSpPr>
      <xdr:spPr>
        <a:xfrm>
          <a:off x="19494500" y="133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40219</xdr:rowOff>
    </xdr:from>
    <xdr:ext cx="534377" cy="259045"/>
    <xdr:sp macro="" textlink="">
      <xdr:nvSpPr>
        <xdr:cNvPr id="881" name="テキスト ボックス 880"/>
        <xdr:cNvSpPr txBox="1"/>
      </xdr:nvSpPr>
      <xdr:spPr>
        <a:xfrm>
          <a:off x="19278111" y="134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85337</xdr:rowOff>
    </xdr:from>
    <xdr:to>
      <xdr:col>98</xdr:col>
      <xdr:colOff>38100</xdr:colOff>
      <xdr:row>78</xdr:row>
      <xdr:rowOff>15487</xdr:rowOff>
    </xdr:to>
    <xdr:sp macro="" textlink="">
      <xdr:nvSpPr>
        <xdr:cNvPr id="882" name="楕円 881"/>
        <xdr:cNvSpPr/>
      </xdr:nvSpPr>
      <xdr:spPr>
        <a:xfrm>
          <a:off x="18605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6614</xdr:rowOff>
    </xdr:from>
    <xdr:ext cx="534377" cy="259045"/>
    <xdr:sp macro="" textlink="">
      <xdr:nvSpPr>
        <xdr:cNvPr id="883" name="テキスト ボックス 882"/>
        <xdr:cNvSpPr txBox="1"/>
      </xdr:nvSpPr>
      <xdr:spPr>
        <a:xfrm>
          <a:off x="18389111" y="133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432,161</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a:t>
          </a:r>
          <a:r>
            <a:rPr kumimoji="1" lang="en-US" altLang="ja-JP" sz="1100">
              <a:solidFill>
                <a:sysClr val="windowText" lastClr="000000"/>
              </a:solidFill>
              <a:effectLst/>
              <a:latin typeface="+mn-lt"/>
              <a:ea typeface="+mn-ea"/>
              <a:cs typeface="+mn-cs"/>
            </a:rPr>
            <a:t>55,292</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で、類似団体の平均値を下回っているが、</a:t>
          </a:r>
          <a:r>
            <a:rPr kumimoji="1" lang="ja-JP" altLang="ja-JP" sz="1100">
              <a:solidFill>
                <a:schemeClr val="dk1"/>
              </a:solidFill>
              <a:effectLst/>
              <a:latin typeface="+mn-lt"/>
              <a:ea typeface="+mn-ea"/>
              <a:cs typeface="+mn-cs"/>
            </a:rPr>
            <a:t>定期退職者の増加に伴う退職手当の増加などにより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a:t>
          </a:r>
          <a:r>
            <a:rPr kumimoji="1" lang="ja-JP" altLang="en-US" sz="1100">
              <a:solidFill>
                <a:sysClr val="windowText" lastClr="000000"/>
              </a:solidFill>
              <a:effectLst/>
              <a:latin typeface="+mn-lt"/>
              <a:ea typeface="+mn-ea"/>
              <a:cs typeface="+mn-cs"/>
            </a:rPr>
            <a:t>比べて増加</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補助費等は、住民一人当たり</a:t>
          </a:r>
          <a:r>
            <a:rPr kumimoji="1" lang="en-US" altLang="ja-JP" sz="1100">
              <a:solidFill>
                <a:sysClr val="windowText" lastClr="000000"/>
              </a:solidFill>
              <a:effectLst/>
              <a:latin typeface="+mn-lt"/>
              <a:ea typeface="+mn-ea"/>
              <a:cs typeface="+mn-cs"/>
            </a:rPr>
            <a:t>65,997</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類似団体の平均値を上回っているが、</a:t>
          </a:r>
          <a:r>
            <a:rPr kumimoji="1" lang="ja-JP" altLang="ja-JP" sz="1100">
              <a:solidFill>
                <a:sysClr val="windowText" lastClr="000000"/>
              </a:solidFill>
              <a:effectLst/>
              <a:latin typeface="+mn-lt"/>
              <a:ea typeface="+mn-ea"/>
              <a:cs typeface="+mn-cs"/>
            </a:rPr>
            <a:t>ふるさと</a:t>
          </a:r>
          <a:r>
            <a:rPr kumimoji="1" lang="ja-JP" altLang="en-US" sz="1100">
              <a:solidFill>
                <a:sysClr val="windowText" lastClr="000000"/>
              </a:solidFill>
              <a:effectLst/>
              <a:latin typeface="+mn-lt"/>
              <a:ea typeface="+mn-ea"/>
              <a:cs typeface="+mn-cs"/>
            </a:rPr>
            <a:t>応援寄附金に対する返礼品</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減少などに</a:t>
          </a:r>
          <a:r>
            <a:rPr kumimoji="1" lang="ja-JP" altLang="ja-JP" sz="1100">
              <a:solidFill>
                <a:sysClr val="windowText" lastClr="000000"/>
              </a:solidFill>
              <a:effectLst/>
              <a:latin typeface="+mn-lt"/>
              <a:ea typeface="+mn-ea"/>
              <a:cs typeface="+mn-cs"/>
            </a:rPr>
            <a:t>よ</a:t>
          </a:r>
          <a:r>
            <a:rPr kumimoji="1" lang="ja-JP" altLang="en-US" sz="1100">
              <a:solidFill>
                <a:sysClr val="windowText" lastClr="000000"/>
              </a:solidFill>
              <a:effectLst/>
              <a:latin typeface="+mn-lt"/>
              <a:ea typeface="+mn-ea"/>
              <a:cs typeface="+mn-cs"/>
            </a:rPr>
            <a:t>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年度と比べて減少して</a:t>
          </a:r>
          <a:r>
            <a:rPr kumimoji="1" lang="ja-JP" altLang="en-US" sz="1100">
              <a:solidFill>
                <a:schemeClr val="dk1"/>
              </a:solidFill>
              <a:effectLst/>
              <a:latin typeface="+mn-lt"/>
              <a:ea typeface="+mn-ea"/>
              <a:cs typeface="+mn-cs"/>
            </a:rPr>
            <a:t>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普通建設事業費は、住民一人当たり</a:t>
          </a:r>
          <a:r>
            <a:rPr kumimoji="1" lang="en-US" altLang="ja-JP" sz="1100">
              <a:solidFill>
                <a:sysClr val="windowText" lastClr="000000"/>
              </a:solidFill>
              <a:effectLst/>
              <a:latin typeface="+mn-lt"/>
              <a:ea typeface="+mn-ea"/>
              <a:cs typeface="+mn-cs"/>
            </a:rPr>
            <a:t>64,218</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類似団体の平均値を下回っており、道路新設改良事業の減少や高機能消防司令センター整備事業の皆減などにより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a:t>
          </a:r>
          <a:r>
            <a:rPr kumimoji="1" lang="ja-JP" altLang="ja-JP" sz="1100">
              <a:solidFill>
                <a:schemeClr val="dk1"/>
              </a:solidFill>
              <a:effectLst/>
              <a:latin typeface="+mn-lt"/>
              <a:ea typeface="+mn-ea"/>
              <a:cs typeface="+mn-cs"/>
            </a:rPr>
            <a:t>比べて</a:t>
          </a:r>
          <a:r>
            <a:rPr kumimoji="1" lang="ja-JP" altLang="ja-JP" sz="1100">
              <a:solidFill>
                <a:sysClr val="windowText" lastClr="000000"/>
              </a:solidFill>
              <a:effectLst/>
              <a:latin typeface="+mn-lt"/>
              <a:ea typeface="+mn-ea"/>
              <a:cs typeface="+mn-cs"/>
            </a:rPr>
            <a:t>減少し</a:t>
          </a:r>
          <a:r>
            <a:rPr kumimoji="1" lang="ja-JP" altLang="en-US" sz="1100">
              <a:solidFill>
                <a:sysClr val="windowText" lastClr="000000"/>
              </a:solidFill>
              <a:effectLst/>
              <a:latin typeface="+mn-lt"/>
              <a:ea typeface="+mn-ea"/>
              <a:cs typeface="+mn-cs"/>
            </a:rPr>
            <a:t>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61,998
61,576
113.01
28,351,268
26,793,121
1,268,945
13,183,433
23,517,666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62433</xdr:rowOff>
    </xdr:from>
    <xdr:to>
      <xdr:col>24</xdr:col>
      <xdr:colOff>63500</xdr:colOff>
      <xdr:row>33</xdr:row>
      <xdr:rowOff>79807</xdr:rowOff>
    </xdr:to>
    <xdr:cxnSp macro="">
      <xdr:nvCxnSpPr>
        <xdr:cNvPr id="59" name="直線コネクタ 58"/>
        <xdr:cNvCxnSpPr/>
      </xdr:nvCxnSpPr>
      <xdr:spPr>
        <a:xfrm flipV="1">
          <a:off x="3797300" y="572028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114554</xdr:rowOff>
    </xdr:from>
    <xdr:to>
      <xdr:col>19</xdr:col>
      <xdr:colOff>177800</xdr:colOff>
      <xdr:row>33</xdr:row>
      <xdr:rowOff>79807</xdr:rowOff>
    </xdr:to>
    <xdr:cxnSp macro="">
      <xdr:nvCxnSpPr>
        <xdr:cNvPr id="62" name="直線コネクタ 61"/>
        <xdr:cNvCxnSpPr/>
      </xdr:nvCxnSpPr>
      <xdr:spPr>
        <a:xfrm>
          <a:off x="2908300" y="5600954"/>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114554</xdr:rowOff>
    </xdr:from>
    <xdr:to>
      <xdr:col>15</xdr:col>
      <xdr:colOff>50800</xdr:colOff>
      <xdr:row>33</xdr:row>
      <xdr:rowOff>34544</xdr:rowOff>
    </xdr:to>
    <xdr:cxnSp macro="">
      <xdr:nvCxnSpPr>
        <xdr:cNvPr id="65" name="直線コネクタ 64"/>
        <xdr:cNvCxnSpPr/>
      </xdr:nvCxnSpPr>
      <xdr:spPr>
        <a:xfrm flipV="1">
          <a:off x="2019300" y="56009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34544</xdr:rowOff>
    </xdr:from>
    <xdr:to>
      <xdr:col>10</xdr:col>
      <xdr:colOff>114300</xdr:colOff>
      <xdr:row>33</xdr:row>
      <xdr:rowOff>64262</xdr:rowOff>
    </xdr:to>
    <xdr:cxnSp macro="">
      <xdr:nvCxnSpPr>
        <xdr:cNvPr id="68" name="直線コネクタ 67"/>
        <xdr:cNvCxnSpPr/>
      </xdr:nvCxnSpPr>
      <xdr:spPr>
        <a:xfrm flipV="1">
          <a:off x="1130300" y="56923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11633</xdr:rowOff>
    </xdr:from>
    <xdr:to>
      <xdr:col>24</xdr:col>
      <xdr:colOff>114300</xdr:colOff>
      <xdr:row>33</xdr:row>
      <xdr:rowOff>113233</xdr:rowOff>
    </xdr:to>
    <xdr:sp macro="" textlink="">
      <xdr:nvSpPr>
        <xdr:cNvPr id="78" name="楕円 77"/>
        <xdr:cNvSpPr/>
      </xdr:nvSpPr>
      <xdr:spPr>
        <a:xfrm>
          <a:off x="45847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34510</xdr:rowOff>
    </xdr:from>
    <xdr:ext cx="469744" cy="259045"/>
    <xdr:sp macro="" textlink="">
      <xdr:nvSpPr>
        <xdr:cNvPr id="79" name="議会費該当値テキスト"/>
        <xdr:cNvSpPr txBox="1"/>
      </xdr:nvSpPr>
      <xdr:spPr>
        <a:xfrm>
          <a:off x="4686300" y="552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29007</xdr:rowOff>
    </xdr:from>
    <xdr:to>
      <xdr:col>20</xdr:col>
      <xdr:colOff>38100</xdr:colOff>
      <xdr:row>33</xdr:row>
      <xdr:rowOff>130607</xdr:rowOff>
    </xdr:to>
    <xdr:sp macro="" textlink="">
      <xdr:nvSpPr>
        <xdr:cNvPr id="80" name="楕円 79"/>
        <xdr:cNvSpPr/>
      </xdr:nvSpPr>
      <xdr:spPr>
        <a:xfrm>
          <a:off x="3746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147134</xdr:rowOff>
    </xdr:from>
    <xdr:ext cx="469744" cy="259045"/>
    <xdr:sp macro="" textlink="">
      <xdr:nvSpPr>
        <xdr:cNvPr id="81" name="テキスト ボックス 80"/>
        <xdr:cNvSpPr txBox="1"/>
      </xdr:nvSpPr>
      <xdr:spPr>
        <a:xfrm>
          <a:off x="3562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63754</xdr:rowOff>
    </xdr:from>
    <xdr:to>
      <xdr:col>15</xdr:col>
      <xdr:colOff>101600</xdr:colOff>
      <xdr:row>32</xdr:row>
      <xdr:rowOff>165354</xdr:rowOff>
    </xdr:to>
    <xdr:sp macro="" textlink="">
      <xdr:nvSpPr>
        <xdr:cNvPr id="82" name="楕円 81"/>
        <xdr:cNvSpPr/>
      </xdr:nvSpPr>
      <xdr:spPr>
        <a:xfrm>
          <a:off x="28575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10431</xdr:rowOff>
    </xdr:from>
    <xdr:ext cx="469744" cy="259045"/>
    <xdr:sp macro="" textlink="">
      <xdr:nvSpPr>
        <xdr:cNvPr id="83" name="テキスト ボックス 82"/>
        <xdr:cNvSpPr txBox="1"/>
      </xdr:nvSpPr>
      <xdr:spPr>
        <a:xfrm>
          <a:off x="2673428" y="53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155194</xdr:rowOff>
    </xdr:from>
    <xdr:to>
      <xdr:col>10</xdr:col>
      <xdr:colOff>165100</xdr:colOff>
      <xdr:row>33</xdr:row>
      <xdr:rowOff>85344</xdr:rowOff>
    </xdr:to>
    <xdr:sp macro="" textlink="">
      <xdr:nvSpPr>
        <xdr:cNvPr id="84" name="楕円 83"/>
        <xdr:cNvSpPr/>
      </xdr:nvSpPr>
      <xdr:spPr>
        <a:xfrm>
          <a:off x="1968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101871</xdr:rowOff>
    </xdr:from>
    <xdr:ext cx="469744" cy="259045"/>
    <xdr:sp macro="" textlink="">
      <xdr:nvSpPr>
        <xdr:cNvPr id="85" name="テキスト ボックス 84"/>
        <xdr:cNvSpPr txBox="1"/>
      </xdr:nvSpPr>
      <xdr:spPr>
        <a:xfrm>
          <a:off x="1784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xdr:rowOff>
    </xdr:from>
    <xdr:to>
      <xdr:col>6</xdr:col>
      <xdr:colOff>38100</xdr:colOff>
      <xdr:row>33</xdr:row>
      <xdr:rowOff>115062</xdr:rowOff>
    </xdr:to>
    <xdr:sp macro="" textlink="">
      <xdr:nvSpPr>
        <xdr:cNvPr id="86" name="楕円 85"/>
        <xdr:cNvSpPr/>
      </xdr:nvSpPr>
      <xdr:spPr>
        <a:xfrm>
          <a:off x="1079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131589</xdr:rowOff>
    </xdr:from>
    <xdr:ext cx="469744" cy="259045"/>
    <xdr:sp macro="" textlink="">
      <xdr:nvSpPr>
        <xdr:cNvPr id="87" name="テキスト ボックス 86"/>
        <xdr:cNvSpPr txBox="1"/>
      </xdr:nvSpPr>
      <xdr:spPr>
        <a:xfrm>
          <a:off x="895428"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78410</xdr:rowOff>
    </xdr:from>
    <xdr:to>
      <xdr:col>24</xdr:col>
      <xdr:colOff>63500</xdr:colOff>
      <xdr:row>55</xdr:row>
      <xdr:rowOff>85420</xdr:rowOff>
    </xdr:to>
    <xdr:cxnSp macro="">
      <xdr:nvCxnSpPr>
        <xdr:cNvPr id="117" name="直線コネクタ 116"/>
        <xdr:cNvCxnSpPr/>
      </xdr:nvCxnSpPr>
      <xdr:spPr>
        <a:xfrm>
          <a:off x="3797300" y="9508160"/>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30734</xdr:rowOff>
    </xdr:from>
    <xdr:to>
      <xdr:col>19</xdr:col>
      <xdr:colOff>177800</xdr:colOff>
      <xdr:row>55</xdr:row>
      <xdr:rowOff>78410</xdr:rowOff>
    </xdr:to>
    <xdr:cxnSp macro="">
      <xdr:nvCxnSpPr>
        <xdr:cNvPr id="120" name="直線コネクタ 119"/>
        <xdr:cNvCxnSpPr/>
      </xdr:nvCxnSpPr>
      <xdr:spPr>
        <a:xfrm>
          <a:off x="2908300" y="9289034"/>
          <a:ext cx="889000" cy="2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30734</xdr:rowOff>
    </xdr:from>
    <xdr:to>
      <xdr:col>15</xdr:col>
      <xdr:colOff>50800</xdr:colOff>
      <xdr:row>57</xdr:row>
      <xdr:rowOff>25209</xdr:rowOff>
    </xdr:to>
    <xdr:cxnSp macro="">
      <xdr:nvCxnSpPr>
        <xdr:cNvPr id="123" name="直線コネクタ 122"/>
        <xdr:cNvCxnSpPr/>
      </xdr:nvCxnSpPr>
      <xdr:spPr>
        <a:xfrm flipV="1">
          <a:off x="2019300" y="9289034"/>
          <a:ext cx="889000" cy="50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25209</xdr:rowOff>
    </xdr:from>
    <xdr:to>
      <xdr:col>10</xdr:col>
      <xdr:colOff>114300</xdr:colOff>
      <xdr:row>57</xdr:row>
      <xdr:rowOff>165951</xdr:rowOff>
    </xdr:to>
    <xdr:cxnSp macro="">
      <xdr:nvCxnSpPr>
        <xdr:cNvPr id="126" name="直線コネクタ 125"/>
        <xdr:cNvCxnSpPr/>
      </xdr:nvCxnSpPr>
      <xdr:spPr>
        <a:xfrm flipV="1">
          <a:off x="1130300" y="9797859"/>
          <a:ext cx="889000" cy="1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34620</xdr:rowOff>
    </xdr:from>
    <xdr:to>
      <xdr:col>24</xdr:col>
      <xdr:colOff>114300</xdr:colOff>
      <xdr:row>55</xdr:row>
      <xdr:rowOff>136220</xdr:rowOff>
    </xdr:to>
    <xdr:sp macro="" textlink="">
      <xdr:nvSpPr>
        <xdr:cNvPr id="136" name="楕円 135"/>
        <xdr:cNvSpPr/>
      </xdr:nvSpPr>
      <xdr:spPr>
        <a:xfrm>
          <a:off x="4584700" y="94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57497</xdr:rowOff>
    </xdr:from>
    <xdr:ext cx="534377" cy="259045"/>
    <xdr:sp macro="" textlink="">
      <xdr:nvSpPr>
        <xdr:cNvPr id="137" name="総務費該当値テキスト"/>
        <xdr:cNvSpPr txBox="1"/>
      </xdr:nvSpPr>
      <xdr:spPr>
        <a:xfrm>
          <a:off x="4686300" y="93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27610</xdr:rowOff>
    </xdr:from>
    <xdr:to>
      <xdr:col>20</xdr:col>
      <xdr:colOff>38100</xdr:colOff>
      <xdr:row>55</xdr:row>
      <xdr:rowOff>129210</xdr:rowOff>
    </xdr:to>
    <xdr:sp macro="" textlink="">
      <xdr:nvSpPr>
        <xdr:cNvPr id="138" name="楕円 137"/>
        <xdr:cNvSpPr/>
      </xdr:nvSpPr>
      <xdr:spPr>
        <a:xfrm>
          <a:off x="3746500" y="94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145737</xdr:rowOff>
    </xdr:from>
    <xdr:ext cx="534377" cy="259045"/>
    <xdr:sp macro="" textlink="">
      <xdr:nvSpPr>
        <xdr:cNvPr id="139" name="テキスト ボックス 138"/>
        <xdr:cNvSpPr txBox="1"/>
      </xdr:nvSpPr>
      <xdr:spPr>
        <a:xfrm>
          <a:off x="3530111" y="92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151384</xdr:rowOff>
    </xdr:from>
    <xdr:to>
      <xdr:col>15</xdr:col>
      <xdr:colOff>101600</xdr:colOff>
      <xdr:row>54</xdr:row>
      <xdr:rowOff>81534</xdr:rowOff>
    </xdr:to>
    <xdr:sp macro="" textlink="">
      <xdr:nvSpPr>
        <xdr:cNvPr id="140" name="楕円 139"/>
        <xdr:cNvSpPr/>
      </xdr:nvSpPr>
      <xdr:spPr>
        <a:xfrm>
          <a:off x="2857500" y="92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98061</xdr:rowOff>
    </xdr:from>
    <xdr:ext cx="534377" cy="259045"/>
    <xdr:sp macro="" textlink="">
      <xdr:nvSpPr>
        <xdr:cNvPr id="141" name="テキスト ボックス 140"/>
        <xdr:cNvSpPr txBox="1"/>
      </xdr:nvSpPr>
      <xdr:spPr>
        <a:xfrm>
          <a:off x="2641111" y="90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145859</xdr:rowOff>
    </xdr:from>
    <xdr:to>
      <xdr:col>10</xdr:col>
      <xdr:colOff>165100</xdr:colOff>
      <xdr:row>57</xdr:row>
      <xdr:rowOff>76009</xdr:rowOff>
    </xdr:to>
    <xdr:sp macro="" textlink="">
      <xdr:nvSpPr>
        <xdr:cNvPr id="142" name="楕円 141"/>
        <xdr:cNvSpPr/>
      </xdr:nvSpPr>
      <xdr:spPr>
        <a:xfrm>
          <a:off x="1968500" y="97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67136</xdr:rowOff>
    </xdr:from>
    <xdr:ext cx="534377" cy="259045"/>
    <xdr:sp macro="" textlink="">
      <xdr:nvSpPr>
        <xdr:cNvPr id="143" name="テキスト ボックス 142"/>
        <xdr:cNvSpPr txBox="1"/>
      </xdr:nvSpPr>
      <xdr:spPr>
        <a:xfrm>
          <a:off x="1752111" y="983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115151</xdr:rowOff>
    </xdr:from>
    <xdr:to>
      <xdr:col>6</xdr:col>
      <xdr:colOff>38100</xdr:colOff>
      <xdr:row>58</xdr:row>
      <xdr:rowOff>45301</xdr:rowOff>
    </xdr:to>
    <xdr:sp macro="" textlink="">
      <xdr:nvSpPr>
        <xdr:cNvPr id="144" name="楕円 143"/>
        <xdr:cNvSpPr/>
      </xdr:nvSpPr>
      <xdr:spPr>
        <a:xfrm>
          <a:off x="1079500" y="98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36428</xdr:rowOff>
    </xdr:from>
    <xdr:ext cx="534377" cy="259045"/>
    <xdr:sp macro="" textlink="">
      <xdr:nvSpPr>
        <xdr:cNvPr id="145" name="テキスト ボックス 144"/>
        <xdr:cNvSpPr txBox="1"/>
      </xdr:nvSpPr>
      <xdr:spPr>
        <a:xfrm>
          <a:off x="863111" y="99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109318</xdr:rowOff>
    </xdr:from>
    <xdr:to>
      <xdr:col>24</xdr:col>
      <xdr:colOff>62865</xdr:colOff>
      <xdr:row>77</xdr:row>
      <xdr:rowOff>134703</xdr:rowOff>
    </xdr:to>
    <xdr:cxnSp macro="">
      <xdr:nvCxnSpPr>
        <xdr:cNvPr id="172" name="直線コネクタ 171"/>
        <xdr:cNvCxnSpPr/>
      </xdr:nvCxnSpPr>
      <xdr:spPr>
        <a:xfrm flipV="1">
          <a:off x="4633595" y="12110818"/>
          <a:ext cx="1270" cy="122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138530</xdr:rowOff>
    </xdr:from>
    <xdr:ext cx="599010" cy="259045"/>
    <xdr:sp macro="" textlink="">
      <xdr:nvSpPr>
        <xdr:cNvPr id="173" name="民生費最小値テキスト"/>
        <xdr:cNvSpPr txBox="1"/>
      </xdr:nvSpPr>
      <xdr:spPr>
        <a:xfrm>
          <a:off x="4686300" y="133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134703</xdr:rowOff>
    </xdr:from>
    <xdr:to>
      <xdr:col>24</xdr:col>
      <xdr:colOff>152400</xdr:colOff>
      <xdr:row>77</xdr:row>
      <xdr:rowOff>134703</xdr:rowOff>
    </xdr:to>
    <xdr:cxnSp macro="">
      <xdr:nvCxnSpPr>
        <xdr:cNvPr id="174" name="直線コネクタ 173"/>
        <xdr:cNvCxnSpPr/>
      </xdr:nvCxnSpPr>
      <xdr:spPr>
        <a:xfrm>
          <a:off x="4546600" y="1333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55995</xdr:rowOff>
    </xdr:from>
    <xdr:ext cx="599010" cy="259045"/>
    <xdr:sp macro="" textlink="">
      <xdr:nvSpPr>
        <xdr:cNvPr id="175" name="民生費最大値テキスト"/>
        <xdr:cNvSpPr txBox="1"/>
      </xdr:nvSpPr>
      <xdr:spPr>
        <a:xfrm>
          <a:off x="4686300" y="118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109318</xdr:rowOff>
    </xdr:from>
    <xdr:to>
      <xdr:col>24</xdr:col>
      <xdr:colOff>152400</xdr:colOff>
      <xdr:row>70</xdr:row>
      <xdr:rowOff>109318</xdr:rowOff>
    </xdr:to>
    <xdr:cxnSp macro="">
      <xdr:nvCxnSpPr>
        <xdr:cNvPr id="176" name="直線コネクタ 175"/>
        <xdr:cNvCxnSpPr/>
      </xdr:nvCxnSpPr>
      <xdr:spPr>
        <a:xfrm>
          <a:off x="4546600" y="1211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135389</xdr:rowOff>
    </xdr:from>
    <xdr:to>
      <xdr:col>24</xdr:col>
      <xdr:colOff>63500</xdr:colOff>
      <xdr:row>76</xdr:row>
      <xdr:rowOff>154341</xdr:rowOff>
    </xdr:to>
    <xdr:cxnSp macro="">
      <xdr:nvCxnSpPr>
        <xdr:cNvPr id="177" name="直線コネクタ 176"/>
        <xdr:cNvCxnSpPr/>
      </xdr:nvCxnSpPr>
      <xdr:spPr>
        <a:xfrm flipV="1">
          <a:off x="3797300" y="13165589"/>
          <a:ext cx="8382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113726</xdr:rowOff>
    </xdr:from>
    <xdr:ext cx="599010" cy="259045"/>
    <xdr:sp macro="" textlink="">
      <xdr:nvSpPr>
        <xdr:cNvPr id="178" name="民生費平均値テキスト"/>
        <xdr:cNvSpPr txBox="1"/>
      </xdr:nvSpPr>
      <xdr:spPr>
        <a:xfrm>
          <a:off x="4686300" y="1262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90849</xdr:rowOff>
    </xdr:from>
    <xdr:to>
      <xdr:col>24</xdr:col>
      <xdr:colOff>114300</xdr:colOff>
      <xdr:row>75</xdr:row>
      <xdr:rowOff>20999</xdr:rowOff>
    </xdr:to>
    <xdr:sp macro="" textlink="">
      <xdr:nvSpPr>
        <xdr:cNvPr id="179" name="フローチャート: 判断 178"/>
        <xdr:cNvSpPr/>
      </xdr:nvSpPr>
      <xdr:spPr>
        <a:xfrm>
          <a:off x="45847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154341</xdr:rowOff>
    </xdr:from>
    <xdr:to>
      <xdr:col>19</xdr:col>
      <xdr:colOff>177800</xdr:colOff>
      <xdr:row>77</xdr:row>
      <xdr:rowOff>129293</xdr:rowOff>
    </xdr:to>
    <xdr:cxnSp macro="">
      <xdr:nvCxnSpPr>
        <xdr:cNvPr id="180" name="直線コネクタ 179"/>
        <xdr:cNvCxnSpPr/>
      </xdr:nvCxnSpPr>
      <xdr:spPr>
        <a:xfrm flipV="1">
          <a:off x="2908300" y="13184541"/>
          <a:ext cx="889000" cy="14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129101</xdr:rowOff>
    </xdr:from>
    <xdr:to>
      <xdr:col>20</xdr:col>
      <xdr:colOff>38100</xdr:colOff>
      <xdr:row>75</xdr:row>
      <xdr:rowOff>59251</xdr:rowOff>
    </xdr:to>
    <xdr:sp macro="" textlink="">
      <xdr:nvSpPr>
        <xdr:cNvPr id="181" name="フローチャート: 判断 180"/>
        <xdr:cNvSpPr/>
      </xdr:nvSpPr>
      <xdr:spPr>
        <a:xfrm>
          <a:off x="3746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75778</xdr:rowOff>
    </xdr:from>
    <xdr:ext cx="599010" cy="259045"/>
    <xdr:sp macro="" textlink="">
      <xdr:nvSpPr>
        <xdr:cNvPr id="182" name="テキスト ボックス 181"/>
        <xdr:cNvSpPr txBox="1"/>
      </xdr:nvSpPr>
      <xdr:spPr>
        <a:xfrm>
          <a:off x="3497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504</xdr:rowOff>
    </xdr:from>
    <xdr:to>
      <xdr:col>15</xdr:col>
      <xdr:colOff>50800</xdr:colOff>
      <xdr:row>77</xdr:row>
      <xdr:rowOff>129293</xdr:rowOff>
    </xdr:to>
    <xdr:cxnSp macro="">
      <xdr:nvCxnSpPr>
        <xdr:cNvPr id="183" name="直線コネクタ 182"/>
        <xdr:cNvCxnSpPr/>
      </xdr:nvCxnSpPr>
      <xdr:spPr>
        <a:xfrm>
          <a:off x="2019300" y="13202154"/>
          <a:ext cx="889000" cy="1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55687</xdr:rowOff>
    </xdr:from>
    <xdr:to>
      <xdr:col>15</xdr:col>
      <xdr:colOff>101600</xdr:colOff>
      <xdr:row>74</xdr:row>
      <xdr:rowOff>157287</xdr:rowOff>
    </xdr:to>
    <xdr:sp macro="" textlink="">
      <xdr:nvSpPr>
        <xdr:cNvPr id="184" name="フローチャート: 判断 183"/>
        <xdr:cNvSpPr/>
      </xdr:nvSpPr>
      <xdr:spPr>
        <a:xfrm>
          <a:off x="2857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2364</xdr:rowOff>
    </xdr:from>
    <xdr:ext cx="599010" cy="259045"/>
    <xdr:sp macro="" textlink="">
      <xdr:nvSpPr>
        <xdr:cNvPr id="185" name="テキスト ボックス 184"/>
        <xdr:cNvSpPr txBox="1"/>
      </xdr:nvSpPr>
      <xdr:spPr>
        <a:xfrm>
          <a:off x="2608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504</xdr:rowOff>
    </xdr:from>
    <xdr:to>
      <xdr:col>10</xdr:col>
      <xdr:colOff>114300</xdr:colOff>
      <xdr:row>78</xdr:row>
      <xdr:rowOff>35044</xdr:rowOff>
    </xdr:to>
    <xdr:cxnSp macro="">
      <xdr:nvCxnSpPr>
        <xdr:cNvPr id="186" name="直線コネクタ 185"/>
        <xdr:cNvCxnSpPr/>
      </xdr:nvCxnSpPr>
      <xdr:spPr>
        <a:xfrm flipV="1">
          <a:off x="1130300" y="13202154"/>
          <a:ext cx="889000" cy="20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143633</xdr:rowOff>
    </xdr:from>
    <xdr:to>
      <xdr:col>10</xdr:col>
      <xdr:colOff>165100</xdr:colOff>
      <xdr:row>76</xdr:row>
      <xdr:rowOff>73783</xdr:rowOff>
    </xdr:to>
    <xdr:sp macro="" textlink="">
      <xdr:nvSpPr>
        <xdr:cNvPr id="187" name="フローチャート: 判断 186"/>
        <xdr:cNvSpPr/>
      </xdr:nvSpPr>
      <xdr:spPr>
        <a:xfrm>
          <a:off x="1968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90310</xdr:rowOff>
    </xdr:from>
    <xdr:ext cx="599010" cy="259045"/>
    <xdr:sp macro="" textlink="">
      <xdr:nvSpPr>
        <xdr:cNvPr id="188" name="テキスト ボックス 187"/>
        <xdr:cNvSpPr txBox="1"/>
      </xdr:nvSpPr>
      <xdr:spPr>
        <a:xfrm>
          <a:off x="1719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43996</xdr:rowOff>
    </xdr:from>
    <xdr:to>
      <xdr:col>6</xdr:col>
      <xdr:colOff>38100</xdr:colOff>
      <xdr:row>76</xdr:row>
      <xdr:rowOff>145596</xdr:rowOff>
    </xdr:to>
    <xdr:sp macro="" textlink="">
      <xdr:nvSpPr>
        <xdr:cNvPr id="189" name="フローチャート: 判断 188"/>
        <xdr:cNvSpPr/>
      </xdr:nvSpPr>
      <xdr:spPr>
        <a:xfrm>
          <a:off x="1079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162124</xdr:rowOff>
    </xdr:from>
    <xdr:ext cx="599010" cy="259045"/>
    <xdr:sp macro="" textlink="">
      <xdr:nvSpPr>
        <xdr:cNvPr id="190" name="テキスト ボックス 189"/>
        <xdr:cNvSpPr txBox="1"/>
      </xdr:nvSpPr>
      <xdr:spPr>
        <a:xfrm>
          <a:off x="830795"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84589</xdr:rowOff>
    </xdr:from>
    <xdr:to>
      <xdr:col>24</xdr:col>
      <xdr:colOff>114300</xdr:colOff>
      <xdr:row>77</xdr:row>
      <xdr:rowOff>14739</xdr:rowOff>
    </xdr:to>
    <xdr:sp macro="" textlink="">
      <xdr:nvSpPr>
        <xdr:cNvPr id="196" name="楕円 195"/>
        <xdr:cNvSpPr/>
      </xdr:nvSpPr>
      <xdr:spPr>
        <a:xfrm>
          <a:off x="4584700" y="131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63016</xdr:rowOff>
    </xdr:from>
    <xdr:ext cx="599010" cy="259045"/>
    <xdr:sp macro="" textlink="">
      <xdr:nvSpPr>
        <xdr:cNvPr id="197" name="民生費該当値テキスト"/>
        <xdr:cNvSpPr txBox="1"/>
      </xdr:nvSpPr>
      <xdr:spPr>
        <a:xfrm>
          <a:off x="4686300" y="1309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103541</xdr:rowOff>
    </xdr:from>
    <xdr:to>
      <xdr:col>20</xdr:col>
      <xdr:colOff>38100</xdr:colOff>
      <xdr:row>77</xdr:row>
      <xdr:rowOff>33691</xdr:rowOff>
    </xdr:to>
    <xdr:sp macro="" textlink="">
      <xdr:nvSpPr>
        <xdr:cNvPr id="198" name="楕円 197"/>
        <xdr:cNvSpPr/>
      </xdr:nvSpPr>
      <xdr:spPr>
        <a:xfrm>
          <a:off x="3746500" y="131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24818</xdr:rowOff>
    </xdr:from>
    <xdr:ext cx="599010" cy="259045"/>
    <xdr:sp macro="" textlink="">
      <xdr:nvSpPr>
        <xdr:cNvPr id="199" name="テキスト ボックス 198"/>
        <xdr:cNvSpPr txBox="1"/>
      </xdr:nvSpPr>
      <xdr:spPr>
        <a:xfrm>
          <a:off x="3497795" y="1322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78493</xdr:rowOff>
    </xdr:from>
    <xdr:to>
      <xdr:col>15</xdr:col>
      <xdr:colOff>101600</xdr:colOff>
      <xdr:row>78</xdr:row>
      <xdr:rowOff>8643</xdr:rowOff>
    </xdr:to>
    <xdr:sp macro="" textlink="">
      <xdr:nvSpPr>
        <xdr:cNvPr id="200" name="楕円 199"/>
        <xdr:cNvSpPr/>
      </xdr:nvSpPr>
      <xdr:spPr>
        <a:xfrm>
          <a:off x="2857500" y="132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171220</xdr:rowOff>
    </xdr:from>
    <xdr:ext cx="599010" cy="259045"/>
    <xdr:sp macro="" textlink="">
      <xdr:nvSpPr>
        <xdr:cNvPr id="201" name="テキスト ボックス 200"/>
        <xdr:cNvSpPr txBox="1"/>
      </xdr:nvSpPr>
      <xdr:spPr>
        <a:xfrm>
          <a:off x="2608795" y="1337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121154</xdr:rowOff>
    </xdr:from>
    <xdr:to>
      <xdr:col>10</xdr:col>
      <xdr:colOff>165100</xdr:colOff>
      <xdr:row>77</xdr:row>
      <xdr:rowOff>51304</xdr:rowOff>
    </xdr:to>
    <xdr:sp macro="" textlink="">
      <xdr:nvSpPr>
        <xdr:cNvPr id="202" name="楕円 201"/>
        <xdr:cNvSpPr/>
      </xdr:nvSpPr>
      <xdr:spPr>
        <a:xfrm>
          <a:off x="1968500" y="131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42431</xdr:rowOff>
    </xdr:from>
    <xdr:ext cx="599010" cy="259045"/>
    <xdr:sp macro="" textlink="">
      <xdr:nvSpPr>
        <xdr:cNvPr id="203" name="テキスト ボックス 202"/>
        <xdr:cNvSpPr txBox="1"/>
      </xdr:nvSpPr>
      <xdr:spPr>
        <a:xfrm>
          <a:off x="1719795" y="1324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155694</xdr:rowOff>
    </xdr:from>
    <xdr:to>
      <xdr:col>6</xdr:col>
      <xdr:colOff>38100</xdr:colOff>
      <xdr:row>78</xdr:row>
      <xdr:rowOff>85844</xdr:rowOff>
    </xdr:to>
    <xdr:sp macro="" textlink="">
      <xdr:nvSpPr>
        <xdr:cNvPr id="204" name="楕円 203"/>
        <xdr:cNvSpPr/>
      </xdr:nvSpPr>
      <xdr:spPr>
        <a:xfrm>
          <a:off x="1079500" y="133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76971</xdr:rowOff>
    </xdr:from>
    <xdr:ext cx="599010" cy="259045"/>
    <xdr:sp macro="" textlink="">
      <xdr:nvSpPr>
        <xdr:cNvPr id="205" name="テキスト ボックス 204"/>
        <xdr:cNvSpPr txBox="1"/>
      </xdr:nvSpPr>
      <xdr:spPr>
        <a:xfrm>
          <a:off x="830795" y="1345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72200</xdr:rowOff>
    </xdr:from>
    <xdr:to>
      <xdr:col>24</xdr:col>
      <xdr:colOff>63500</xdr:colOff>
      <xdr:row>97</xdr:row>
      <xdr:rowOff>94869</xdr:rowOff>
    </xdr:to>
    <xdr:cxnSp macro="">
      <xdr:nvCxnSpPr>
        <xdr:cNvPr id="234" name="直線コネクタ 233"/>
        <xdr:cNvCxnSpPr/>
      </xdr:nvCxnSpPr>
      <xdr:spPr>
        <a:xfrm>
          <a:off x="3797300" y="16702850"/>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72200</xdr:rowOff>
    </xdr:from>
    <xdr:to>
      <xdr:col>19</xdr:col>
      <xdr:colOff>177800</xdr:colOff>
      <xdr:row>97</xdr:row>
      <xdr:rowOff>92508</xdr:rowOff>
    </xdr:to>
    <xdr:cxnSp macro="">
      <xdr:nvCxnSpPr>
        <xdr:cNvPr id="237" name="直線コネクタ 236"/>
        <xdr:cNvCxnSpPr/>
      </xdr:nvCxnSpPr>
      <xdr:spPr>
        <a:xfrm flipV="1">
          <a:off x="2908300" y="16702850"/>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91351</xdr:rowOff>
    </xdr:from>
    <xdr:to>
      <xdr:col>15</xdr:col>
      <xdr:colOff>50800</xdr:colOff>
      <xdr:row>97</xdr:row>
      <xdr:rowOff>92508</xdr:rowOff>
    </xdr:to>
    <xdr:cxnSp macro="">
      <xdr:nvCxnSpPr>
        <xdr:cNvPr id="240" name="直線コネクタ 239"/>
        <xdr:cNvCxnSpPr/>
      </xdr:nvCxnSpPr>
      <xdr:spPr>
        <a:xfrm>
          <a:off x="2019300" y="16722001"/>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91351</xdr:rowOff>
    </xdr:from>
    <xdr:to>
      <xdr:col>10</xdr:col>
      <xdr:colOff>114300</xdr:colOff>
      <xdr:row>97</xdr:row>
      <xdr:rowOff>128257</xdr:rowOff>
    </xdr:to>
    <xdr:cxnSp macro="">
      <xdr:nvCxnSpPr>
        <xdr:cNvPr id="243" name="直線コネクタ 242"/>
        <xdr:cNvCxnSpPr/>
      </xdr:nvCxnSpPr>
      <xdr:spPr>
        <a:xfrm flipV="1">
          <a:off x="1130300" y="16722001"/>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5" name="テキスト ボックス 244"/>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7" name="テキスト ボックス 246"/>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44069</xdr:rowOff>
    </xdr:from>
    <xdr:to>
      <xdr:col>24</xdr:col>
      <xdr:colOff>114300</xdr:colOff>
      <xdr:row>97</xdr:row>
      <xdr:rowOff>145669</xdr:rowOff>
    </xdr:to>
    <xdr:sp macro="" textlink="">
      <xdr:nvSpPr>
        <xdr:cNvPr id="253" name="楕円 252"/>
        <xdr:cNvSpPr/>
      </xdr:nvSpPr>
      <xdr:spPr>
        <a:xfrm>
          <a:off x="4584700" y="166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130446</xdr:rowOff>
    </xdr:from>
    <xdr:ext cx="534377" cy="259045"/>
    <xdr:sp macro="" textlink="">
      <xdr:nvSpPr>
        <xdr:cNvPr id="254" name="衛生費該当値テキスト"/>
        <xdr:cNvSpPr txBox="1"/>
      </xdr:nvSpPr>
      <xdr:spPr>
        <a:xfrm>
          <a:off x="4686300" y="165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21400</xdr:rowOff>
    </xdr:from>
    <xdr:to>
      <xdr:col>20</xdr:col>
      <xdr:colOff>38100</xdr:colOff>
      <xdr:row>97</xdr:row>
      <xdr:rowOff>123000</xdr:rowOff>
    </xdr:to>
    <xdr:sp macro="" textlink="">
      <xdr:nvSpPr>
        <xdr:cNvPr id="255" name="楕円 254"/>
        <xdr:cNvSpPr/>
      </xdr:nvSpPr>
      <xdr:spPr>
        <a:xfrm>
          <a:off x="3746500" y="166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114127</xdr:rowOff>
    </xdr:from>
    <xdr:ext cx="534377" cy="259045"/>
    <xdr:sp macro="" textlink="">
      <xdr:nvSpPr>
        <xdr:cNvPr id="256" name="テキスト ボックス 255"/>
        <xdr:cNvSpPr txBox="1"/>
      </xdr:nvSpPr>
      <xdr:spPr>
        <a:xfrm>
          <a:off x="3530111" y="167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41708</xdr:rowOff>
    </xdr:from>
    <xdr:to>
      <xdr:col>15</xdr:col>
      <xdr:colOff>101600</xdr:colOff>
      <xdr:row>97</xdr:row>
      <xdr:rowOff>143308</xdr:rowOff>
    </xdr:to>
    <xdr:sp macro="" textlink="">
      <xdr:nvSpPr>
        <xdr:cNvPr id="257" name="楕円 256"/>
        <xdr:cNvSpPr/>
      </xdr:nvSpPr>
      <xdr:spPr>
        <a:xfrm>
          <a:off x="2857500" y="166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134435</xdr:rowOff>
    </xdr:from>
    <xdr:ext cx="534377" cy="259045"/>
    <xdr:sp macro="" textlink="">
      <xdr:nvSpPr>
        <xdr:cNvPr id="258" name="テキスト ボックス 257"/>
        <xdr:cNvSpPr txBox="1"/>
      </xdr:nvSpPr>
      <xdr:spPr>
        <a:xfrm>
          <a:off x="2641111" y="167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40551</xdr:rowOff>
    </xdr:from>
    <xdr:to>
      <xdr:col>10</xdr:col>
      <xdr:colOff>165100</xdr:colOff>
      <xdr:row>97</xdr:row>
      <xdr:rowOff>142151</xdr:rowOff>
    </xdr:to>
    <xdr:sp macro="" textlink="">
      <xdr:nvSpPr>
        <xdr:cNvPr id="259" name="楕円 258"/>
        <xdr:cNvSpPr/>
      </xdr:nvSpPr>
      <xdr:spPr>
        <a:xfrm>
          <a:off x="19685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133278</xdr:rowOff>
    </xdr:from>
    <xdr:ext cx="534377" cy="259045"/>
    <xdr:sp macro="" textlink="">
      <xdr:nvSpPr>
        <xdr:cNvPr id="260" name="テキスト ボックス 259"/>
        <xdr:cNvSpPr txBox="1"/>
      </xdr:nvSpPr>
      <xdr:spPr>
        <a:xfrm>
          <a:off x="1752111" y="167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77457</xdr:rowOff>
    </xdr:from>
    <xdr:to>
      <xdr:col>6</xdr:col>
      <xdr:colOff>38100</xdr:colOff>
      <xdr:row>98</xdr:row>
      <xdr:rowOff>7607</xdr:rowOff>
    </xdr:to>
    <xdr:sp macro="" textlink="">
      <xdr:nvSpPr>
        <xdr:cNvPr id="261" name="楕円 260"/>
        <xdr:cNvSpPr/>
      </xdr:nvSpPr>
      <xdr:spPr>
        <a:xfrm>
          <a:off x="1079500" y="167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170184</xdr:rowOff>
    </xdr:from>
    <xdr:ext cx="534377" cy="259045"/>
    <xdr:sp macro="" textlink="">
      <xdr:nvSpPr>
        <xdr:cNvPr id="262" name="テキスト ボックス 261"/>
        <xdr:cNvSpPr txBox="1"/>
      </xdr:nvSpPr>
      <xdr:spPr>
        <a:xfrm>
          <a:off x="863111" y="168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93327</xdr:rowOff>
    </xdr:from>
    <xdr:to>
      <xdr:col>55</xdr:col>
      <xdr:colOff>0</xdr:colOff>
      <xdr:row>38</xdr:row>
      <xdr:rowOff>14623</xdr:rowOff>
    </xdr:to>
    <xdr:cxnSp macro="">
      <xdr:nvCxnSpPr>
        <xdr:cNvPr id="293" name="直線コネクタ 292"/>
        <xdr:cNvCxnSpPr/>
      </xdr:nvCxnSpPr>
      <xdr:spPr>
        <a:xfrm>
          <a:off x="9639300" y="6436977"/>
          <a:ext cx="8382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4"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93327</xdr:rowOff>
    </xdr:from>
    <xdr:to>
      <xdr:col>50</xdr:col>
      <xdr:colOff>114300</xdr:colOff>
      <xdr:row>38</xdr:row>
      <xdr:rowOff>70467</xdr:rowOff>
    </xdr:to>
    <xdr:cxnSp macro="">
      <xdr:nvCxnSpPr>
        <xdr:cNvPr id="296" name="直線コネクタ 295"/>
        <xdr:cNvCxnSpPr/>
      </xdr:nvCxnSpPr>
      <xdr:spPr>
        <a:xfrm flipV="1">
          <a:off x="8750300" y="643697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8" name="テキスト ボックス 297"/>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53159</xdr:rowOff>
    </xdr:from>
    <xdr:to>
      <xdr:col>45</xdr:col>
      <xdr:colOff>177800</xdr:colOff>
      <xdr:row>38</xdr:row>
      <xdr:rowOff>70467</xdr:rowOff>
    </xdr:to>
    <xdr:cxnSp macro="">
      <xdr:nvCxnSpPr>
        <xdr:cNvPr id="299" name="直線コネクタ 298"/>
        <xdr:cNvCxnSpPr/>
      </xdr:nvCxnSpPr>
      <xdr:spPr>
        <a:xfrm>
          <a:off x="7861300" y="6568259"/>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145905</xdr:rowOff>
    </xdr:from>
    <xdr:to>
      <xdr:col>41</xdr:col>
      <xdr:colOff>50800</xdr:colOff>
      <xdr:row>38</xdr:row>
      <xdr:rowOff>53159</xdr:rowOff>
    </xdr:to>
    <xdr:cxnSp macro="">
      <xdr:nvCxnSpPr>
        <xdr:cNvPr id="302" name="直線コネクタ 301"/>
        <xdr:cNvCxnSpPr/>
      </xdr:nvCxnSpPr>
      <xdr:spPr>
        <a:xfrm>
          <a:off x="6972300" y="6318105"/>
          <a:ext cx="889000" cy="2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4" name="テキスト ボックス 303"/>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6" name="テキスト ボックス 305"/>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135273</xdr:rowOff>
    </xdr:from>
    <xdr:to>
      <xdr:col>55</xdr:col>
      <xdr:colOff>50800</xdr:colOff>
      <xdr:row>38</xdr:row>
      <xdr:rowOff>65423</xdr:rowOff>
    </xdr:to>
    <xdr:sp macro="" textlink="">
      <xdr:nvSpPr>
        <xdr:cNvPr id="312" name="楕円 311"/>
        <xdr:cNvSpPr/>
      </xdr:nvSpPr>
      <xdr:spPr>
        <a:xfrm>
          <a:off x="10426700" y="6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158150</xdr:rowOff>
    </xdr:from>
    <xdr:ext cx="378565" cy="259045"/>
    <xdr:sp macro="" textlink="">
      <xdr:nvSpPr>
        <xdr:cNvPr id="313" name="労働費該当値テキスト"/>
        <xdr:cNvSpPr txBox="1"/>
      </xdr:nvSpPr>
      <xdr:spPr>
        <a:xfrm>
          <a:off x="10528300" y="633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42527</xdr:rowOff>
    </xdr:from>
    <xdr:to>
      <xdr:col>50</xdr:col>
      <xdr:colOff>165100</xdr:colOff>
      <xdr:row>37</xdr:row>
      <xdr:rowOff>144127</xdr:rowOff>
    </xdr:to>
    <xdr:sp macro="" textlink="">
      <xdr:nvSpPr>
        <xdr:cNvPr id="314" name="楕円 313"/>
        <xdr:cNvSpPr/>
      </xdr:nvSpPr>
      <xdr:spPr>
        <a:xfrm>
          <a:off x="9588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160654</xdr:rowOff>
    </xdr:from>
    <xdr:ext cx="469744" cy="259045"/>
    <xdr:sp macro="" textlink="">
      <xdr:nvSpPr>
        <xdr:cNvPr id="315" name="テキスト ボックス 314"/>
        <xdr:cNvSpPr txBox="1"/>
      </xdr:nvSpPr>
      <xdr:spPr>
        <a:xfrm>
          <a:off x="9404428" y="616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19667</xdr:rowOff>
    </xdr:from>
    <xdr:to>
      <xdr:col>46</xdr:col>
      <xdr:colOff>38100</xdr:colOff>
      <xdr:row>38</xdr:row>
      <xdr:rowOff>121267</xdr:rowOff>
    </xdr:to>
    <xdr:sp macro="" textlink="">
      <xdr:nvSpPr>
        <xdr:cNvPr id="316" name="楕円 315"/>
        <xdr:cNvSpPr/>
      </xdr:nvSpPr>
      <xdr:spPr>
        <a:xfrm>
          <a:off x="8699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112394</xdr:rowOff>
    </xdr:from>
    <xdr:ext cx="378565" cy="259045"/>
    <xdr:sp macro="" textlink="">
      <xdr:nvSpPr>
        <xdr:cNvPr id="317" name="テキスト ボックス 316"/>
        <xdr:cNvSpPr txBox="1"/>
      </xdr:nvSpPr>
      <xdr:spPr>
        <a:xfrm>
          <a:off x="8561017" y="662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2359</xdr:rowOff>
    </xdr:from>
    <xdr:to>
      <xdr:col>41</xdr:col>
      <xdr:colOff>101600</xdr:colOff>
      <xdr:row>38</xdr:row>
      <xdr:rowOff>103959</xdr:rowOff>
    </xdr:to>
    <xdr:sp macro="" textlink="">
      <xdr:nvSpPr>
        <xdr:cNvPr id="318" name="楕円 317"/>
        <xdr:cNvSpPr/>
      </xdr:nvSpPr>
      <xdr:spPr>
        <a:xfrm>
          <a:off x="7810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95086</xdr:rowOff>
    </xdr:from>
    <xdr:ext cx="378565" cy="259045"/>
    <xdr:sp macro="" textlink="">
      <xdr:nvSpPr>
        <xdr:cNvPr id="319" name="テキスト ボックス 318"/>
        <xdr:cNvSpPr txBox="1"/>
      </xdr:nvSpPr>
      <xdr:spPr>
        <a:xfrm>
          <a:off x="7672017" y="6610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95105</xdr:rowOff>
    </xdr:from>
    <xdr:to>
      <xdr:col>36</xdr:col>
      <xdr:colOff>165100</xdr:colOff>
      <xdr:row>37</xdr:row>
      <xdr:rowOff>25255</xdr:rowOff>
    </xdr:to>
    <xdr:sp macro="" textlink="">
      <xdr:nvSpPr>
        <xdr:cNvPr id="320" name="楕円 319"/>
        <xdr:cNvSpPr/>
      </xdr:nvSpPr>
      <xdr:spPr>
        <a:xfrm>
          <a:off x="6921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16382</xdr:rowOff>
    </xdr:from>
    <xdr:ext cx="469744" cy="259045"/>
    <xdr:sp macro="" textlink="">
      <xdr:nvSpPr>
        <xdr:cNvPr id="321" name="テキスト ボックス 320"/>
        <xdr:cNvSpPr txBox="1"/>
      </xdr:nvSpPr>
      <xdr:spPr>
        <a:xfrm>
          <a:off x="6737428" y="636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22199</xdr:rowOff>
    </xdr:from>
    <xdr:to>
      <xdr:col>55</xdr:col>
      <xdr:colOff>0</xdr:colOff>
      <xdr:row>58</xdr:row>
      <xdr:rowOff>53499</xdr:rowOff>
    </xdr:to>
    <xdr:cxnSp macro="">
      <xdr:nvCxnSpPr>
        <xdr:cNvPr id="350" name="直線コネクタ 349"/>
        <xdr:cNvCxnSpPr/>
      </xdr:nvCxnSpPr>
      <xdr:spPr>
        <a:xfrm>
          <a:off x="9639300" y="9966299"/>
          <a:ext cx="8382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22199</xdr:rowOff>
    </xdr:from>
    <xdr:to>
      <xdr:col>50</xdr:col>
      <xdr:colOff>114300</xdr:colOff>
      <xdr:row>58</xdr:row>
      <xdr:rowOff>25305</xdr:rowOff>
    </xdr:to>
    <xdr:cxnSp macro="">
      <xdr:nvCxnSpPr>
        <xdr:cNvPr id="353" name="直線コネクタ 352"/>
        <xdr:cNvCxnSpPr/>
      </xdr:nvCxnSpPr>
      <xdr:spPr>
        <a:xfrm flipV="1">
          <a:off x="8750300" y="996629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5" name="テキスト ボックス 354"/>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25305</xdr:rowOff>
    </xdr:from>
    <xdr:to>
      <xdr:col>45</xdr:col>
      <xdr:colOff>177800</xdr:colOff>
      <xdr:row>58</xdr:row>
      <xdr:rowOff>58089</xdr:rowOff>
    </xdr:to>
    <xdr:cxnSp macro="">
      <xdr:nvCxnSpPr>
        <xdr:cNvPr id="356" name="直線コネクタ 355"/>
        <xdr:cNvCxnSpPr/>
      </xdr:nvCxnSpPr>
      <xdr:spPr>
        <a:xfrm flipV="1">
          <a:off x="7861300" y="9969405"/>
          <a:ext cx="8890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8" name="テキスト ボックス 357"/>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51632</xdr:rowOff>
    </xdr:from>
    <xdr:to>
      <xdr:col>41</xdr:col>
      <xdr:colOff>50800</xdr:colOff>
      <xdr:row>58</xdr:row>
      <xdr:rowOff>58089</xdr:rowOff>
    </xdr:to>
    <xdr:cxnSp macro="">
      <xdr:nvCxnSpPr>
        <xdr:cNvPr id="359" name="直線コネクタ 358"/>
        <xdr:cNvCxnSpPr/>
      </xdr:nvCxnSpPr>
      <xdr:spPr>
        <a:xfrm>
          <a:off x="6972300" y="9995732"/>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61" name="テキスト ボックス 360"/>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3" name="テキスト ボックス 362"/>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2699</xdr:rowOff>
    </xdr:from>
    <xdr:to>
      <xdr:col>55</xdr:col>
      <xdr:colOff>50800</xdr:colOff>
      <xdr:row>58</xdr:row>
      <xdr:rowOff>104299</xdr:rowOff>
    </xdr:to>
    <xdr:sp macro="" textlink="">
      <xdr:nvSpPr>
        <xdr:cNvPr id="369" name="楕円 368"/>
        <xdr:cNvSpPr/>
      </xdr:nvSpPr>
      <xdr:spPr>
        <a:xfrm>
          <a:off x="10426700" y="9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152576</xdr:rowOff>
    </xdr:from>
    <xdr:ext cx="469744" cy="259045"/>
    <xdr:sp macro="" textlink="">
      <xdr:nvSpPr>
        <xdr:cNvPr id="370" name="農林水産業費該当値テキスト"/>
        <xdr:cNvSpPr txBox="1"/>
      </xdr:nvSpPr>
      <xdr:spPr>
        <a:xfrm>
          <a:off x="10528300" y="99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142849</xdr:rowOff>
    </xdr:from>
    <xdr:to>
      <xdr:col>50</xdr:col>
      <xdr:colOff>165100</xdr:colOff>
      <xdr:row>58</xdr:row>
      <xdr:rowOff>72999</xdr:rowOff>
    </xdr:to>
    <xdr:sp macro="" textlink="">
      <xdr:nvSpPr>
        <xdr:cNvPr id="371" name="楕円 370"/>
        <xdr:cNvSpPr/>
      </xdr:nvSpPr>
      <xdr:spPr>
        <a:xfrm>
          <a:off x="9588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64126</xdr:rowOff>
    </xdr:from>
    <xdr:ext cx="534377" cy="259045"/>
    <xdr:sp macro="" textlink="">
      <xdr:nvSpPr>
        <xdr:cNvPr id="372" name="テキスト ボックス 371"/>
        <xdr:cNvSpPr txBox="1"/>
      </xdr:nvSpPr>
      <xdr:spPr>
        <a:xfrm>
          <a:off x="9372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145955</xdr:rowOff>
    </xdr:from>
    <xdr:to>
      <xdr:col>46</xdr:col>
      <xdr:colOff>38100</xdr:colOff>
      <xdr:row>58</xdr:row>
      <xdr:rowOff>76105</xdr:rowOff>
    </xdr:to>
    <xdr:sp macro="" textlink="">
      <xdr:nvSpPr>
        <xdr:cNvPr id="373" name="楕円 372"/>
        <xdr:cNvSpPr/>
      </xdr:nvSpPr>
      <xdr:spPr>
        <a:xfrm>
          <a:off x="8699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67232</xdr:rowOff>
    </xdr:from>
    <xdr:ext cx="534377" cy="259045"/>
    <xdr:sp macro="" textlink="">
      <xdr:nvSpPr>
        <xdr:cNvPr id="374" name="テキスト ボックス 373"/>
        <xdr:cNvSpPr txBox="1"/>
      </xdr:nvSpPr>
      <xdr:spPr>
        <a:xfrm>
          <a:off x="8483111" y="10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7289</xdr:rowOff>
    </xdr:from>
    <xdr:to>
      <xdr:col>41</xdr:col>
      <xdr:colOff>101600</xdr:colOff>
      <xdr:row>58</xdr:row>
      <xdr:rowOff>108889</xdr:rowOff>
    </xdr:to>
    <xdr:sp macro="" textlink="">
      <xdr:nvSpPr>
        <xdr:cNvPr id="375" name="楕円 374"/>
        <xdr:cNvSpPr/>
      </xdr:nvSpPr>
      <xdr:spPr>
        <a:xfrm>
          <a:off x="7810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100016</xdr:rowOff>
    </xdr:from>
    <xdr:ext cx="469744" cy="259045"/>
    <xdr:sp macro="" textlink="">
      <xdr:nvSpPr>
        <xdr:cNvPr id="376" name="テキスト ボックス 375"/>
        <xdr:cNvSpPr txBox="1"/>
      </xdr:nvSpPr>
      <xdr:spPr>
        <a:xfrm>
          <a:off x="7626428" y="10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832</xdr:rowOff>
    </xdr:from>
    <xdr:to>
      <xdr:col>36</xdr:col>
      <xdr:colOff>165100</xdr:colOff>
      <xdr:row>58</xdr:row>
      <xdr:rowOff>102432</xdr:rowOff>
    </xdr:to>
    <xdr:sp macro="" textlink="">
      <xdr:nvSpPr>
        <xdr:cNvPr id="377" name="楕円 376"/>
        <xdr:cNvSpPr/>
      </xdr:nvSpPr>
      <xdr:spPr>
        <a:xfrm>
          <a:off x="6921500" y="99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93559</xdr:rowOff>
    </xdr:from>
    <xdr:ext cx="469744" cy="259045"/>
    <xdr:sp macro="" textlink="">
      <xdr:nvSpPr>
        <xdr:cNvPr id="378" name="テキスト ボックス 377"/>
        <xdr:cNvSpPr txBox="1"/>
      </xdr:nvSpPr>
      <xdr:spPr>
        <a:xfrm>
          <a:off x="6737428" y="10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165691</xdr:rowOff>
    </xdr:from>
    <xdr:to>
      <xdr:col>55</xdr:col>
      <xdr:colOff>0</xdr:colOff>
      <xdr:row>75</xdr:row>
      <xdr:rowOff>18131</xdr:rowOff>
    </xdr:to>
    <xdr:cxnSp macro="">
      <xdr:nvCxnSpPr>
        <xdr:cNvPr id="405" name="直線コネクタ 404"/>
        <xdr:cNvCxnSpPr/>
      </xdr:nvCxnSpPr>
      <xdr:spPr>
        <a:xfrm flipV="1">
          <a:off x="9639300" y="12852991"/>
          <a:ext cx="8382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6"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12461</xdr:rowOff>
    </xdr:from>
    <xdr:to>
      <xdr:col>50</xdr:col>
      <xdr:colOff>114300</xdr:colOff>
      <xdr:row>75</xdr:row>
      <xdr:rowOff>18131</xdr:rowOff>
    </xdr:to>
    <xdr:cxnSp macro="">
      <xdr:nvCxnSpPr>
        <xdr:cNvPr id="408" name="直線コネクタ 407"/>
        <xdr:cNvCxnSpPr/>
      </xdr:nvCxnSpPr>
      <xdr:spPr>
        <a:xfrm>
          <a:off x="8750300" y="12871211"/>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10" name="テキスト ボックス 409"/>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111171</xdr:rowOff>
    </xdr:from>
    <xdr:to>
      <xdr:col>45</xdr:col>
      <xdr:colOff>177800</xdr:colOff>
      <xdr:row>75</xdr:row>
      <xdr:rowOff>12461</xdr:rowOff>
    </xdr:to>
    <xdr:cxnSp macro="">
      <xdr:nvCxnSpPr>
        <xdr:cNvPr id="411" name="直線コネクタ 410"/>
        <xdr:cNvCxnSpPr/>
      </xdr:nvCxnSpPr>
      <xdr:spPr>
        <a:xfrm>
          <a:off x="7861300" y="12798471"/>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3" name="テキスト ボックス 412"/>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79830</xdr:rowOff>
    </xdr:from>
    <xdr:to>
      <xdr:col>41</xdr:col>
      <xdr:colOff>50800</xdr:colOff>
      <xdr:row>74</xdr:row>
      <xdr:rowOff>111171</xdr:rowOff>
    </xdr:to>
    <xdr:cxnSp macro="">
      <xdr:nvCxnSpPr>
        <xdr:cNvPr id="414" name="直線コネクタ 413"/>
        <xdr:cNvCxnSpPr/>
      </xdr:nvCxnSpPr>
      <xdr:spPr>
        <a:xfrm>
          <a:off x="6972300" y="12767130"/>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6" name="テキスト ボックス 415"/>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8" name="テキスト ボックス 417"/>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114891</xdr:rowOff>
    </xdr:from>
    <xdr:to>
      <xdr:col>55</xdr:col>
      <xdr:colOff>50800</xdr:colOff>
      <xdr:row>75</xdr:row>
      <xdr:rowOff>45041</xdr:rowOff>
    </xdr:to>
    <xdr:sp macro="" textlink="">
      <xdr:nvSpPr>
        <xdr:cNvPr id="424" name="楕円 423"/>
        <xdr:cNvSpPr/>
      </xdr:nvSpPr>
      <xdr:spPr>
        <a:xfrm>
          <a:off x="10426700" y="128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137768</xdr:rowOff>
    </xdr:from>
    <xdr:ext cx="534377" cy="259045"/>
    <xdr:sp macro="" textlink="">
      <xdr:nvSpPr>
        <xdr:cNvPr id="425" name="商工費該当値テキスト"/>
        <xdr:cNvSpPr txBox="1"/>
      </xdr:nvSpPr>
      <xdr:spPr>
        <a:xfrm>
          <a:off x="10528300" y="126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138781</xdr:rowOff>
    </xdr:from>
    <xdr:to>
      <xdr:col>50</xdr:col>
      <xdr:colOff>165100</xdr:colOff>
      <xdr:row>75</xdr:row>
      <xdr:rowOff>68931</xdr:rowOff>
    </xdr:to>
    <xdr:sp macro="" textlink="">
      <xdr:nvSpPr>
        <xdr:cNvPr id="426" name="楕円 425"/>
        <xdr:cNvSpPr/>
      </xdr:nvSpPr>
      <xdr:spPr>
        <a:xfrm>
          <a:off x="9588500" y="128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85458</xdr:rowOff>
    </xdr:from>
    <xdr:ext cx="534377" cy="259045"/>
    <xdr:sp macro="" textlink="">
      <xdr:nvSpPr>
        <xdr:cNvPr id="427" name="テキスト ボックス 426"/>
        <xdr:cNvSpPr txBox="1"/>
      </xdr:nvSpPr>
      <xdr:spPr>
        <a:xfrm>
          <a:off x="9372111" y="126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133111</xdr:rowOff>
    </xdr:from>
    <xdr:to>
      <xdr:col>46</xdr:col>
      <xdr:colOff>38100</xdr:colOff>
      <xdr:row>75</xdr:row>
      <xdr:rowOff>63261</xdr:rowOff>
    </xdr:to>
    <xdr:sp macro="" textlink="">
      <xdr:nvSpPr>
        <xdr:cNvPr id="428" name="楕円 427"/>
        <xdr:cNvSpPr/>
      </xdr:nvSpPr>
      <xdr:spPr>
        <a:xfrm>
          <a:off x="8699500" y="12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79788</xdr:rowOff>
    </xdr:from>
    <xdr:ext cx="534377" cy="259045"/>
    <xdr:sp macro="" textlink="">
      <xdr:nvSpPr>
        <xdr:cNvPr id="429" name="テキスト ボックス 428"/>
        <xdr:cNvSpPr txBox="1"/>
      </xdr:nvSpPr>
      <xdr:spPr>
        <a:xfrm>
          <a:off x="8483111" y="125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60371</xdr:rowOff>
    </xdr:from>
    <xdr:to>
      <xdr:col>41</xdr:col>
      <xdr:colOff>101600</xdr:colOff>
      <xdr:row>74</xdr:row>
      <xdr:rowOff>161971</xdr:rowOff>
    </xdr:to>
    <xdr:sp macro="" textlink="">
      <xdr:nvSpPr>
        <xdr:cNvPr id="430" name="楕円 429"/>
        <xdr:cNvSpPr/>
      </xdr:nvSpPr>
      <xdr:spPr>
        <a:xfrm>
          <a:off x="7810500" y="127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7048</xdr:rowOff>
    </xdr:from>
    <xdr:ext cx="534377" cy="259045"/>
    <xdr:sp macro="" textlink="">
      <xdr:nvSpPr>
        <xdr:cNvPr id="431" name="テキスト ボックス 430"/>
        <xdr:cNvSpPr txBox="1"/>
      </xdr:nvSpPr>
      <xdr:spPr>
        <a:xfrm>
          <a:off x="7594111" y="125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29030</xdr:rowOff>
    </xdr:from>
    <xdr:to>
      <xdr:col>36</xdr:col>
      <xdr:colOff>165100</xdr:colOff>
      <xdr:row>74</xdr:row>
      <xdr:rowOff>130630</xdr:rowOff>
    </xdr:to>
    <xdr:sp macro="" textlink="">
      <xdr:nvSpPr>
        <xdr:cNvPr id="432" name="楕円 431"/>
        <xdr:cNvSpPr/>
      </xdr:nvSpPr>
      <xdr:spPr>
        <a:xfrm>
          <a:off x="6921500" y="127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147157</xdr:rowOff>
    </xdr:from>
    <xdr:ext cx="534377" cy="259045"/>
    <xdr:sp macro="" textlink="">
      <xdr:nvSpPr>
        <xdr:cNvPr id="433" name="テキスト ボックス 432"/>
        <xdr:cNvSpPr txBox="1"/>
      </xdr:nvSpPr>
      <xdr:spPr>
        <a:xfrm>
          <a:off x="6705111" y="12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82114</xdr:rowOff>
    </xdr:from>
    <xdr:to>
      <xdr:col>55</xdr:col>
      <xdr:colOff>0</xdr:colOff>
      <xdr:row>95</xdr:row>
      <xdr:rowOff>125603</xdr:rowOff>
    </xdr:to>
    <xdr:cxnSp macro="">
      <xdr:nvCxnSpPr>
        <xdr:cNvPr id="464" name="直線コネクタ 463"/>
        <xdr:cNvCxnSpPr/>
      </xdr:nvCxnSpPr>
      <xdr:spPr>
        <a:xfrm>
          <a:off x="9639300" y="16369864"/>
          <a:ext cx="8382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5"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82114</xdr:rowOff>
    </xdr:from>
    <xdr:to>
      <xdr:col>50</xdr:col>
      <xdr:colOff>114300</xdr:colOff>
      <xdr:row>96</xdr:row>
      <xdr:rowOff>61410</xdr:rowOff>
    </xdr:to>
    <xdr:cxnSp macro="">
      <xdr:nvCxnSpPr>
        <xdr:cNvPr id="467" name="直線コネクタ 466"/>
        <xdr:cNvCxnSpPr/>
      </xdr:nvCxnSpPr>
      <xdr:spPr>
        <a:xfrm flipV="1">
          <a:off x="8750300" y="16369864"/>
          <a:ext cx="889000" cy="15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9" name="テキスト ボックス 468"/>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124721</xdr:rowOff>
    </xdr:from>
    <xdr:to>
      <xdr:col>45</xdr:col>
      <xdr:colOff>177800</xdr:colOff>
      <xdr:row>96</xdr:row>
      <xdr:rowOff>61410</xdr:rowOff>
    </xdr:to>
    <xdr:cxnSp macro="">
      <xdr:nvCxnSpPr>
        <xdr:cNvPr id="470" name="直線コネクタ 469"/>
        <xdr:cNvCxnSpPr/>
      </xdr:nvCxnSpPr>
      <xdr:spPr>
        <a:xfrm>
          <a:off x="7861300" y="16412471"/>
          <a:ext cx="889000" cy="1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2" name="テキスト ボックス 471"/>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124721</xdr:rowOff>
    </xdr:from>
    <xdr:to>
      <xdr:col>41</xdr:col>
      <xdr:colOff>50800</xdr:colOff>
      <xdr:row>96</xdr:row>
      <xdr:rowOff>96309</xdr:rowOff>
    </xdr:to>
    <xdr:cxnSp macro="">
      <xdr:nvCxnSpPr>
        <xdr:cNvPr id="473" name="直線コネクタ 472"/>
        <xdr:cNvCxnSpPr/>
      </xdr:nvCxnSpPr>
      <xdr:spPr>
        <a:xfrm flipV="1">
          <a:off x="6972300" y="16412471"/>
          <a:ext cx="8890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5" name="テキスト ボックス 474"/>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7" name="テキスト ボックス 476"/>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74803</xdr:rowOff>
    </xdr:from>
    <xdr:to>
      <xdr:col>55</xdr:col>
      <xdr:colOff>50800</xdr:colOff>
      <xdr:row>96</xdr:row>
      <xdr:rowOff>4953</xdr:rowOff>
    </xdr:to>
    <xdr:sp macro="" textlink="">
      <xdr:nvSpPr>
        <xdr:cNvPr id="483" name="楕円 482"/>
        <xdr:cNvSpPr/>
      </xdr:nvSpPr>
      <xdr:spPr>
        <a:xfrm>
          <a:off x="104267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97680</xdr:rowOff>
    </xdr:from>
    <xdr:ext cx="534377" cy="259045"/>
    <xdr:sp macro="" textlink="">
      <xdr:nvSpPr>
        <xdr:cNvPr id="484" name="土木費該当値テキスト"/>
        <xdr:cNvSpPr txBox="1"/>
      </xdr:nvSpPr>
      <xdr:spPr>
        <a:xfrm>
          <a:off x="10528300" y="162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31314</xdr:rowOff>
    </xdr:from>
    <xdr:to>
      <xdr:col>50</xdr:col>
      <xdr:colOff>165100</xdr:colOff>
      <xdr:row>95</xdr:row>
      <xdr:rowOff>132914</xdr:rowOff>
    </xdr:to>
    <xdr:sp macro="" textlink="">
      <xdr:nvSpPr>
        <xdr:cNvPr id="485" name="楕円 484"/>
        <xdr:cNvSpPr/>
      </xdr:nvSpPr>
      <xdr:spPr>
        <a:xfrm>
          <a:off x="9588500" y="163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149441</xdr:rowOff>
    </xdr:from>
    <xdr:ext cx="534377" cy="259045"/>
    <xdr:sp macro="" textlink="">
      <xdr:nvSpPr>
        <xdr:cNvPr id="486" name="テキスト ボックス 485"/>
        <xdr:cNvSpPr txBox="1"/>
      </xdr:nvSpPr>
      <xdr:spPr>
        <a:xfrm>
          <a:off x="9372111" y="1609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10610</xdr:rowOff>
    </xdr:from>
    <xdr:to>
      <xdr:col>46</xdr:col>
      <xdr:colOff>38100</xdr:colOff>
      <xdr:row>96</xdr:row>
      <xdr:rowOff>112210</xdr:rowOff>
    </xdr:to>
    <xdr:sp macro="" textlink="">
      <xdr:nvSpPr>
        <xdr:cNvPr id="487" name="楕円 486"/>
        <xdr:cNvSpPr/>
      </xdr:nvSpPr>
      <xdr:spPr>
        <a:xfrm>
          <a:off x="8699500" y="164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103337</xdr:rowOff>
    </xdr:from>
    <xdr:ext cx="534377" cy="259045"/>
    <xdr:sp macro="" textlink="">
      <xdr:nvSpPr>
        <xdr:cNvPr id="488" name="テキスト ボックス 487"/>
        <xdr:cNvSpPr txBox="1"/>
      </xdr:nvSpPr>
      <xdr:spPr>
        <a:xfrm>
          <a:off x="8483111" y="165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73921</xdr:rowOff>
    </xdr:from>
    <xdr:to>
      <xdr:col>41</xdr:col>
      <xdr:colOff>101600</xdr:colOff>
      <xdr:row>96</xdr:row>
      <xdr:rowOff>4071</xdr:rowOff>
    </xdr:to>
    <xdr:sp macro="" textlink="">
      <xdr:nvSpPr>
        <xdr:cNvPr id="489" name="楕円 488"/>
        <xdr:cNvSpPr/>
      </xdr:nvSpPr>
      <xdr:spPr>
        <a:xfrm>
          <a:off x="7810500" y="163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20598</xdr:rowOff>
    </xdr:from>
    <xdr:ext cx="534377" cy="259045"/>
    <xdr:sp macro="" textlink="">
      <xdr:nvSpPr>
        <xdr:cNvPr id="490" name="テキスト ボックス 489"/>
        <xdr:cNvSpPr txBox="1"/>
      </xdr:nvSpPr>
      <xdr:spPr>
        <a:xfrm>
          <a:off x="7594111" y="161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45509</xdr:rowOff>
    </xdr:from>
    <xdr:to>
      <xdr:col>36</xdr:col>
      <xdr:colOff>165100</xdr:colOff>
      <xdr:row>96</xdr:row>
      <xdr:rowOff>147109</xdr:rowOff>
    </xdr:to>
    <xdr:sp macro="" textlink="">
      <xdr:nvSpPr>
        <xdr:cNvPr id="491" name="楕円 490"/>
        <xdr:cNvSpPr/>
      </xdr:nvSpPr>
      <xdr:spPr>
        <a:xfrm>
          <a:off x="6921500" y="165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138236</xdr:rowOff>
    </xdr:from>
    <xdr:ext cx="534377" cy="259045"/>
    <xdr:sp macro="" textlink="">
      <xdr:nvSpPr>
        <xdr:cNvPr id="492" name="テキスト ボックス 491"/>
        <xdr:cNvSpPr txBox="1"/>
      </xdr:nvSpPr>
      <xdr:spPr>
        <a:xfrm>
          <a:off x="6705111" y="165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52603</xdr:rowOff>
    </xdr:from>
    <xdr:to>
      <xdr:col>85</xdr:col>
      <xdr:colOff>127000</xdr:colOff>
      <xdr:row>38</xdr:row>
      <xdr:rowOff>38979</xdr:rowOff>
    </xdr:to>
    <xdr:cxnSp macro="">
      <xdr:nvCxnSpPr>
        <xdr:cNvPr id="520" name="直線コネクタ 519"/>
        <xdr:cNvCxnSpPr/>
      </xdr:nvCxnSpPr>
      <xdr:spPr>
        <a:xfrm>
          <a:off x="15481300" y="6396253"/>
          <a:ext cx="838200" cy="1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21"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52603</xdr:rowOff>
    </xdr:from>
    <xdr:to>
      <xdr:col>81</xdr:col>
      <xdr:colOff>50800</xdr:colOff>
      <xdr:row>38</xdr:row>
      <xdr:rowOff>158354</xdr:rowOff>
    </xdr:to>
    <xdr:cxnSp macro="">
      <xdr:nvCxnSpPr>
        <xdr:cNvPr id="523" name="直線コネクタ 522"/>
        <xdr:cNvCxnSpPr/>
      </xdr:nvCxnSpPr>
      <xdr:spPr>
        <a:xfrm flipV="1">
          <a:off x="14592300" y="6396253"/>
          <a:ext cx="889000" cy="2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5" name="テキスト ボックス 524"/>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153965</xdr:rowOff>
    </xdr:from>
    <xdr:to>
      <xdr:col>76</xdr:col>
      <xdr:colOff>114300</xdr:colOff>
      <xdr:row>38</xdr:row>
      <xdr:rowOff>158354</xdr:rowOff>
    </xdr:to>
    <xdr:cxnSp macro="">
      <xdr:nvCxnSpPr>
        <xdr:cNvPr id="526" name="直線コネクタ 525"/>
        <xdr:cNvCxnSpPr/>
      </xdr:nvCxnSpPr>
      <xdr:spPr>
        <a:xfrm>
          <a:off x="13703300" y="666906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8" name="テキスト ボックス 527"/>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153965</xdr:rowOff>
    </xdr:from>
    <xdr:to>
      <xdr:col>71</xdr:col>
      <xdr:colOff>177800</xdr:colOff>
      <xdr:row>38</xdr:row>
      <xdr:rowOff>166309</xdr:rowOff>
    </xdr:to>
    <xdr:cxnSp macro="">
      <xdr:nvCxnSpPr>
        <xdr:cNvPr id="529" name="直線コネクタ 528"/>
        <xdr:cNvCxnSpPr/>
      </xdr:nvCxnSpPr>
      <xdr:spPr>
        <a:xfrm flipV="1">
          <a:off x="12814300" y="666906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31" name="テキスト ボックス 53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3" name="テキスト ボックス 532"/>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159629</xdr:rowOff>
    </xdr:from>
    <xdr:to>
      <xdr:col>85</xdr:col>
      <xdr:colOff>177800</xdr:colOff>
      <xdr:row>38</xdr:row>
      <xdr:rowOff>89779</xdr:rowOff>
    </xdr:to>
    <xdr:sp macro="" textlink="">
      <xdr:nvSpPr>
        <xdr:cNvPr id="539" name="楕円 538"/>
        <xdr:cNvSpPr/>
      </xdr:nvSpPr>
      <xdr:spPr>
        <a:xfrm>
          <a:off x="162687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138056</xdr:rowOff>
    </xdr:from>
    <xdr:ext cx="534377" cy="259045"/>
    <xdr:sp macro="" textlink="">
      <xdr:nvSpPr>
        <xdr:cNvPr id="540" name="消防費該当値テキスト"/>
        <xdr:cNvSpPr txBox="1"/>
      </xdr:nvSpPr>
      <xdr:spPr>
        <a:xfrm>
          <a:off x="16370300" y="64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1803</xdr:rowOff>
    </xdr:from>
    <xdr:to>
      <xdr:col>81</xdr:col>
      <xdr:colOff>101600</xdr:colOff>
      <xdr:row>37</xdr:row>
      <xdr:rowOff>103403</xdr:rowOff>
    </xdr:to>
    <xdr:sp macro="" textlink="">
      <xdr:nvSpPr>
        <xdr:cNvPr id="541" name="楕円 540"/>
        <xdr:cNvSpPr/>
      </xdr:nvSpPr>
      <xdr:spPr>
        <a:xfrm>
          <a:off x="15430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94530</xdr:rowOff>
    </xdr:from>
    <xdr:ext cx="534377" cy="259045"/>
    <xdr:sp macro="" textlink="">
      <xdr:nvSpPr>
        <xdr:cNvPr id="542" name="テキスト ボックス 541"/>
        <xdr:cNvSpPr txBox="1"/>
      </xdr:nvSpPr>
      <xdr:spPr>
        <a:xfrm>
          <a:off x="15214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107554</xdr:rowOff>
    </xdr:from>
    <xdr:to>
      <xdr:col>76</xdr:col>
      <xdr:colOff>165100</xdr:colOff>
      <xdr:row>39</xdr:row>
      <xdr:rowOff>37704</xdr:rowOff>
    </xdr:to>
    <xdr:sp macro="" textlink="">
      <xdr:nvSpPr>
        <xdr:cNvPr id="543" name="楕円 542"/>
        <xdr:cNvSpPr/>
      </xdr:nvSpPr>
      <xdr:spPr>
        <a:xfrm>
          <a:off x="14541500" y="66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28831</xdr:rowOff>
    </xdr:from>
    <xdr:ext cx="469744" cy="259045"/>
    <xdr:sp macro="" textlink="">
      <xdr:nvSpPr>
        <xdr:cNvPr id="544" name="テキスト ボックス 543"/>
        <xdr:cNvSpPr txBox="1"/>
      </xdr:nvSpPr>
      <xdr:spPr>
        <a:xfrm>
          <a:off x="14357428" y="67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103165</xdr:rowOff>
    </xdr:from>
    <xdr:to>
      <xdr:col>72</xdr:col>
      <xdr:colOff>38100</xdr:colOff>
      <xdr:row>39</xdr:row>
      <xdr:rowOff>33315</xdr:rowOff>
    </xdr:to>
    <xdr:sp macro="" textlink="">
      <xdr:nvSpPr>
        <xdr:cNvPr id="545" name="楕円 544"/>
        <xdr:cNvSpPr/>
      </xdr:nvSpPr>
      <xdr:spPr>
        <a:xfrm>
          <a:off x="13652500" y="66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24442</xdr:rowOff>
    </xdr:from>
    <xdr:ext cx="469744" cy="259045"/>
    <xdr:sp macro="" textlink="">
      <xdr:nvSpPr>
        <xdr:cNvPr id="546" name="テキスト ボックス 545"/>
        <xdr:cNvSpPr txBox="1"/>
      </xdr:nvSpPr>
      <xdr:spPr>
        <a:xfrm>
          <a:off x="13468428" y="671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115509</xdr:rowOff>
    </xdr:from>
    <xdr:to>
      <xdr:col>67</xdr:col>
      <xdr:colOff>101600</xdr:colOff>
      <xdr:row>39</xdr:row>
      <xdr:rowOff>45659</xdr:rowOff>
    </xdr:to>
    <xdr:sp macro="" textlink="">
      <xdr:nvSpPr>
        <xdr:cNvPr id="547" name="楕円 546"/>
        <xdr:cNvSpPr/>
      </xdr:nvSpPr>
      <xdr:spPr>
        <a:xfrm>
          <a:off x="12763500" y="66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36786</xdr:rowOff>
    </xdr:from>
    <xdr:ext cx="469744" cy="259045"/>
    <xdr:sp macro="" textlink="">
      <xdr:nvSpPr>
        <xdr:cNvPr id="548" name="テキスト ボックス 547"/>
        <xdr:cNvSpPr txBox="1"/>
      </xdr:nvSpPr>
      <xdr:spPr>
        <a:xfrm>
          <a:off x="12579428" y="672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116783</xdr:rowOff>
    </xdr:from>
    <xdr:to>
      <xdr:col>85</xdr:col>
      <xdr:colOff>127000</xdr:colOff>
      <xdr:row>57</xdr:row>
      <xdr:rowOff>20675</xdr:rowOff>
    </xdr:to>
    <xdr:cxnSp macro="">
      <xdr:nvCxnSpPr>
        <xdr:cNvPr id="578" name="直線コネクタ 577"/>
        <xdr:cNvCxnSpPr/>
      </xdr:nvCxnSpPr>
      <xdr:spPr>
        <a:xfrm flipV="1">
          <a:off x="15481300" y="9717983"/>
          <a:ext cx="838200" cy="7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98171</xdr:rowOff>
    </xdr:from>
    <xdr:to>
      <xdr:col>81</xdr:col>
      <xdr:colOff>50800</xdr:colOff>
      <xdr:row>57</xdr:row>
      <xdr:rowOff>20675</xdr:rowOff>
    </xdr:to>
    <xdr:cxnSp macro="">
      <xdr:nvCxnSpPr>
        <xdr:cNvPr id="581" name="直線コネクタ 580"/>
        <xdr:cNvCxnSpPr/>
      </xdr:nvCxnSpPr>
      <xdr:spPr>
        <a:xfrm>
          <a:off x="14592300" y="9527921"/>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98171</xdr:rowOff>
    </xdr:from>
    <xdr:to>
      <xdr:col>76</xdr:col>
      <xdr:colOff>114300</xdr:colOff>
      <xdr:row>56</xdr:row>
      <xdr:rowOff>112954</xdr:rowOff>
    </xdr:to>
    <xdr:cxnSp macro="">
      <xdr:nvCxnSpPr>
        <xdr:cNvPr id="584" name="直線コネクタ 583"/>
        <xdr:cNvCxnSpPr/>
      </xdr:nvCxnSpPr>
      <xdr:spPr>
        <a:xfrm flipV="1">
          <a:off x="13703300" y="9527921"/>
          <a:ext cx="889000" cy="1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6" name="テキスト ボックス 585"/>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23076</xdr:rowOff>
    </xdr:from>
    <xdr:to>
      <xdr:col>71</xdr:col>
      <xdr:colOff>177800</xdr:colOff>
      <xdr:row>56</xdr:row>
      <xdr:rowOff>112954</xdr:rowOff>
    </xdr:to>
    <xdr:cxnSp macro="">
      <xdr:nvCxnSpPr>
        <xdr:cNvPr id="587" name="直線コネクタ 586"/>
        <xdr:cNvCxnSpPr/>
      </xdr:nvCxnSpPr>
      <xdr:spPr>
        <a:xfrm>
          <a:off x="12814300" y="9452826"/>
          <a:ext cx="889000" cy="2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9" name="テキスト ボックス 588"/>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1" name="テキスト ボックス 590"/>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65983</xdr:rowOff>
    </xdr:from>
    <xdr:to>
      <xdr:col>85</xdr:col>
      <xdr:colOff>177800</xdr:colOff>
      <xdr:row>56</xdr:row>
      <xdr:rowOff>167583</xdr:rowOff>
    </xdr:to>
    <xdr:sp macro="" textlink="">
      <xdr:nvSpPr>
        <xdr:cNvPr id="597" name="楕円 596"/>
        <xdr:cNvSpPr/>
      </xdr:nvSpPr>
      <xdr:spPr>
        <a:xfrm>
          <a:off x="16268700" y="9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44410</xdr:rowOff>
    </xdr:from>
    <xdr:ext cx="534377" cy="259045"/>
    <xdr:sp macro="" textlink="">
      <xdr:nvSpPr>
        <xdr:cNvPr id="598" name="教育費該当値テキスト"/>
        <xdr:cNvSpPr txBox="1"/>
      </xdr:nvSpPr>
      <xdr:spPr>
        <a:xfrm>
          <a:off x="16370300" y="96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141325</xdr:rowOff>
    </xdr:from>
    <xdr:to>
      <xdr:col>81</xdr:col>
      <xdr:colOff>101600</xdr:colOff>
      <xdr:row>57</xdr:row>
      <xdr:rowOff>71475</xdr:rowOff>
    </xdr:to>
    <xdr:sp macro="" textlink="">
      <xdr:nvSpPr>
        <xdr:cNvPr id="599" name="楕円 598"/>
        <xdr:cNvSpPr/>
      </xdr:nvSpPr>
      <xdr:spPr>
        <a:xfrm>
          <a:off x="15430500" y="97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62602</xdr:rowOff>
    </xdr:from>
    <xdr:ext cx="534377" cy="259045"/>
    <xdr:sp macro="" textlink="">
      <xdr:nvSpPr>
        <xdr:cNvPr id="600" name="テキスト ボックス 599"/>
        <xdr:cNvSpPr txBox="1"/>
      </xdr:nvSpPr>
      <xdr:spPr>
        <a:xfrm>
          <a:off x="15214111" y="98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47371</xdr:rowOff>
    </xdr:from>
    <xdr:to>
      <xdr:col>76</xdr:col>
      <xdr:colOff>165100</xdr:colOff>
      <xdr:row>55</xdr:row>
      <xdr:rowOff>148971</xdr:rowOff>
    </xdr:to>
    <xdr:sp macro="" textlink="">
      <xdr:nvSpPr>
        <xdr:cNvPr id="601" name="楕円 600"/>
        <xdr:cNvSpPr/>
      </xdr:nvSpPr>
      <xdr:spPr>
        <a:xfrm>
          <a:off x="14541500" y="94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165498</xdr:rowOff>
    </xdr:from>
    <xdr:ext cx="534377" cy="259045"/>
    <xdr:sp macro="" textlink="">
      <xdr:nvSpPr>
        <xdr:cNvPr id="602" name="テキスト ボックス 601"/>
        <xdr:cNvSpPr txBox="1"/>
      </xdr:nvSpPr>
      <xdr:spPr>
        <a:xfrm>
          <a:off x="14325111" y="92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62154</xdr:rowOff>
    </xdr:from>
    <xdr:to>
      <xdr:col>72</xdr:col>
      <xdr:colOff>38100</xdr:colOff>
      <xdr:row>56</xdr:row>
      <xdr:rowOff>163754</xdr:rowOff>
    </xdr:to>
    <xdr:sp macro="" textlink="">
      <xdr:nvSpPr>
        <xdr:cNvPr id="603" name="楕円 602"/>
        <xdr:cNvSpPr/>
      </xdr:nvSpPr>
      <xdr:spPr>
        <a:xfrm>
          <a:off x="13652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154881</xdr:rowOff>
    </xdr:from>
    <xdr:ext cx="534377" cy="259045"/>
    <xdr:sp macro="" textlink="">
      <xdr:nvSpPr>
        <xdr:cNvPr id="604" name="テキスト ボックス 603"/>
        <xdr:cNvSpPr txBox="1"/>
      </xdr:nvSpPr>
      <xdr:spPr>
        <a:xfrm>
          <a:off x="13436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143726</xdr:rowOff>
    </xdr:from>
    <xdr:to>
      <xdr:col>67</xdr:col>
      <xdr:colOff>101600</xdr:colOff>
      <xdr:row>55</xdr:row>
      <xdr:rowOff>73876</xdr:rowOff>
    </xdr:to>
    <xdr:sp macro="" textlink="">
      <xdr:nvSpPr>
        <xdr:cNvPr id="605" name="楕円 604"/>
        <xdr:cNvSpPr/>
      </xdr:nvSpPr>
      <xdr:spPr>
        <a:xfrm>
          <a:off x="12763500" y="94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90403</xdr:rowOff>
    </xdr:from>
    <xdr:ext cx="534377" cy="259045"/>
    <xdr:sp macro="" textlink="">
      <xdr:nvSpPr>
        <xdr:cNvPr id="606" name="テキスト ボックス 605"/>
        <xdr:cNvSpPr txBox="1"/>
      </xdr:nvSpPr>
      <xdr:spPr>
        <a:xfrm>
          <a:off x="12547111" y="91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82812</xdr:rowOff>
    </xdr:from>
    <xdr:to>
      <xdr:col>71</xdr:col>
      <xdr:colOff>177800</xdr:colOff>
      <xdr:row>79</xdr:row>
      <xdr:rowOff>98879</xdr:rowOff>
    </xdr:to>
    <xdr:cxnSp macro="">
      <xdr:nvCxnSpPr>
        <xdr:cNvPr id="646" name="直線コネクタ 645"/>
        <xdr:cNvCxnSpPr/>
      </xdr:nvCxnSpPr>
      <xdr:spPr>
        <a:xfrm>
          <a:off x="12814300" y="13627362"/>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7"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32012</xdr:rowOff>
    </xdr:from>
    <xdr:to>
      <xdr:col>67</xdr:col>
      <xdr:colOff>101600</xdr:colOff>
      <xdr:row>79</xdr:row>
      <xdr:rowOff>133612</xdr:rowOff>
    </xdr:to>
    <xdr:sp macro="" textlink="">
      <xdr:nvSpPr>
        <xdr:cNvPr id="664" name="楕円 663"/>
        <xdr:cNvSpPr/>
      </xdr:nvSpPr>
      <xdr:spPr>
        <a:xfrm>
          <a:off x="12763500" y="13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124739</xdr:rowOff>
    </xdr:from>
    <xdr:ext cx="378565" cy="259045"/>
    <xdr:sp macro="" textlink="">
      <xdr:nvSpPr>
        <xdr:cNvPr id="665" name="テキスト ボックス 664"/>
        <xdr:cNvSpPr txBox="1"/>
      </xdr:nvSpPr>
      <xdr:spPr>
        <a:xfrm>
          <a:off x="12625017" y="13669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97867</xdr:rowOff>
    </xdr:from>
    <xdr:to>
      <xdr:col>85</xdr:col>
      <xdr:colOff>127000</xdr:colOff>
      <xdr:row>96</xdr:row>
      <xdr:rowOff>114415</xdr:rowOff>
    </xdr:to>
    <xdr:cxnSp macro="">
      <xdr:nvCxnSpPr>
        <xdr:cNvPr id="694" name="直線コネクタ 693"/>
        <xdr:cNvCxnSpPr/>
      </xdr:nvCxnSpPr>
      <xdr:spPr>
        <a:xfrm flipV="1">
          <a:off x="15481300" y="16557067"/>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67438</xdr:rowOff>
    </xdr:from>
    <xdr:to>
      <xdr:col>81</xdr:col>
      <xdr:colOff>50800</xdr:colOff>
      <xdr:row>96</xdr:row>
      <xdr:rowOff>114415</xdr:rowOff>
    </xdr:to>
    <xdr:cxnSp macro="">
      <xdr:nvCxnSpPr>
        <xdr:cNvPr id="697" name="直線コネクタ 696"/>
        <xdr:cNvCxnSpPr/>
      </xdr:nvCxnSpPr>
      <xdr:spPr>
        <a:xfrm>
          <a:off x="14592300" y="16526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67438</xdr:rowOff>
    </xdr:from>
    <xdr:to>
      <xdr:col>76</xdr:col>
      <xdr:colOff>114300</xdr:colOff>
      <xdr:row>96</xdr:row>
      <xdr:rowOff>154560</xdr:rowOff>
    </xdr:to>
    <xdr:cxnSp macro="">
      <xdr:nvCxnSpPr>
        <xdr:cNvPr id="700" name="直線コネクタ 699"/>
        <xdr:cNvCxnSpPr/>
      </xdr:nvCxnSpPr>
      <xdr:spPr>
        <a:xfrm flipV="1">
          <a:off x="13703300" y="16526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148095</xdr:rowOff>
    </xdr:from>
    <xdr:to>
      <xdr:col>71</xdr:col>
      <xdr:colOff>177800</xdr:colOff>
      <xdr:row>96</xdr:row>
      <xdr:rowOff>154560</xdr:rowOff>
    </xdr:to>
    <xdr:cxnSp macro="">
      <xdr:nvCxnSpPr>
        <xdr:cNvPr id="703" name="直線コネクタ 702"/>
        <xdr:cNvCxnSpPr/>
      </xdr:nvCxnSpPr>
      <xdr:spPr>
        <a:xfrm>
          <a:off x="12814300" y="16607295"/>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5" name="テキスト ボックス 70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7" name="テキスト ボックス 70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47067</xdr:rowOff>
    </xdr:from>
    <xdr:to>
      <xdr:col>85</xdr:col>
      <xdr:colOff>177800</xdr:colOff>
      <xdr:row>96</xdr:row>
      <xdr:rowOff>148667</xdr:rowOff>
    </xdr:to>
    <xdr:sp macro="" textlink="">
      <xdr:nvSpPr>
        <xdr:cNvPr id="713" name="楕円 712"/>
        <xdr:cNvSpPr/>
      </xdr:nvSpPr>
      <xdr:spPr>
        <a:xfrm>
          <a:off x="162687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25494</xdr:rowOff>
    </xdr:from>
    <xdr:ext cx="534377" cy="259045"/>
    <xdr:sp macro="" textlink="">
      <xdr:nvSpPr>
        <xdr:cNvPr id="714" name="公債費該当値テキスト"/>
        <xdr:cNvSpPr txBox="1"/>
      </xdr:nvSpPr>
      <xdr:spPr>
        <a:xfrm>
          <a:off x="16370300" y="164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63615</xdr:rowOff>
    </xdr:from>
    <xdr:to>
      <xdr:col>81</xdr:col>
      <xdr:colOff>101600</xdr:colOff>
      <xdr:row>96</xdr:row>
      <xdr:rowOff>165215</xdr:rowOff>
    </xdr:to>
    <xdr:sp macro="" textlink="">
      <xdr:nvSpPr>
        <xdr:cNvPr id="715" name="楕円 714"/>
        <xdr:cNvSpPr/>
      </xdr:nvSpPr>
      <xdr:spPr>
        <a:xfrm>
          <a:off x="154305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156342</xdr:rowOff>
    </xdr:from>
    <xdr:ext cx="534377" cy="259045"/>
    <xdr:sp macro="" textlink="">
      <xdr:nvSpPr>
        <xdr:cNvPr id="716" name="テキスト ボックス 715"/>
        <xdr:cNvSpPr txBox="1"/>
      </xdr:nvSpPr>
      <xdr:spPr>
        <a:xfrm>
          <a:off x="15214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16638</xdr:rowOff>
    </xdr:from>
    <xdr:to>
      <xdr:col>76</xdr:col>
      <xdr:colOff>165100</xdr:colOff>
      <xdr:row>96</xdr:row>
      <xdr:rowOff>118238</xdr:rowOff>
    </xdr:to>
    <xdr:sp macro="" textlink="">
      <xdr:nvSpPr>
        <xdr:cNvPr id="717" name="楕円 716"/>
        <xdr:cNvSpPr/>
      </xdr:nvSpPr>
      <xdr:spPr>
        <a:xfrm>
          <a:off x="14541500" y="164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109365</xdr:rowOff>
    </xdr:from>
    <xdr:ext cx="534377" cy="259045"/>
    <xdr:sp macro="" textlink="">
      <xdr:nvSpPr>
        <xdr:cNvPr id="718" name="テキスト ボックス 717"/>
        <xdr:cNvSpPr txBox="1"/>
      </xdr:nvSpPr>
      <xdr:spPr>
        <a:xfrm>
          <a:off x="14325111" y="16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103760</xdr:rowOff>
    </xdr:from>
    <xdr:to>
      <xdr:col>72</xdr:col>
      <xdr:colOff>38100</xdr:colOff>
      <xdr:row>97</xdr:row>
      <xdr:rowOff>33910</xdr:rowOff>
    </xdr:to>
    <xdr:sp macro="" textlink="">
      <xdr:nvSpPr>
        <xdr:cNvPr id="719" name="楕円 718"/>
        <xdr:cNvSpPr/>
      </xdr:nvSpPr>
      <xdr:spPr>
        <a:xfrm>
          <a:off x="13652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25037</xdr:rowOff>
    </xdr:from>
    <xdr:ext cx="534377" cy="259045"/>
    <xdr:sp macro="" textlink="">
      <xdr:nvSpPr>
        <xdr:cNvPr id="720" name="テキスト ボックス 719"/>
        <xdr:cNvSpPr txBox="1"/>
      </xdr:nvSpPr>
      <xdr:spPr>
        <a:xfrm>
          <a:off x="13436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97295</xdr:rowOff>
    </xdr:from>
    <xdr:to>
      <xdr:col>67</xdr:col>
      <xdr:colOff>101600</xdr:colOff>
      <xdr:row>97</xdr:row>
      <xdr:rowOff>27445</xdr:rowOff>
    </xdr:to>
    <xdr:sp macro="" textlink="">
      <xdr:nvSpPr>
        <xdr:cNvPr id="721" name="楕円 720"/>
        <xdr:cNvSpPr/>
      </xdr:nvSpPr>
      <xdr:spPr>
        <a:xfrm>
          <a:off x="12763500" y="165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18572</xdr:rowOff>
    </xdr:from>
    <xdr:ext cx="534377" cy="259045"/>
    <xdr:sp macro="" textlink="">
      <xdr:nvSpPr>
        <xdr:cNvPr id="722" name="テキスト ボックス 721"/>
        <xdr:cNvSpPr txBox="1"/>
      </xdr:nvSpPr>
      <xdr:spPr>
        <a:xfrm>
          <a:off x="12547111" y="166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教育費は、住民一人当たり</a:t>
          </a:r>
          <a:r>
            <a:rPr kumimoji="1" lang="en-US" altLang="ja-JP" sz="1100">
              <a:solidFill>
                <a:sysClr val="windowText" lastClr="000000"/>
              </a:solidFill>
              <a:effectLst/>
              <a:latin typeface="+mn-lt"/>
              <a:ea typeface="+mn-ea"/>
              <a:cs typeface="+mn-cs"/>
            </a:rPr>
            <a:t>43,203</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類似団体の平均値を下回っているが、空調施設改修の増加などにより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に比べて増加している。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商工費は、住民一人当たり</a:t>
          </a:r>
          <a:r>
            <a:rPr kumimoji="1" lang="en-US" altLang="ja-JP" sz="1100">
              <a:solidFill>
                <a:sysClr val="windowText" lastClr="000000"/>
              </a:solidFill>
              <a:effectLst/>
              <a:latin typeface="+mn-lt"/>
              <a:ea typeface="+mn-ea"/>
              <a:cs typeface="+mn-cs"/>
            </a:rPr>
            <a:t>28,863</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の平均値を上回っ</a:t>
          </a:r>
          <a:r>
            <a:rPr kumimoji="1" lang="ja-JP" altLang="ja-JP" sz="1100">
              <a:solidFill>
                <a:sysClr val="windowText" lastClr="000000"/>
              </a:solidFill>
              <a:effectLst/>
              <a:latin typeface="+mn-lt"/>
              <a:ea typeface="+mn-ea"/>
              <a:cs typeface="+mn-cs"/>
            </a:rPr>
            <a:t>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新工業団地整備に伴う工業団地整備事業特別会計に対する繰出金の増加などにより平成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年度に比べて増加している。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消防費は、住民一人当たり</a:t>
          </a:r>
          <a:r>
            <a:rPr kumimoji="1" lang="en-US" altLang="ja-JP" sz="1100">
              <a:solidFill>
                <a:sysClr val="windowText" lastClr="000000"/>
              </a:solidFill>
              <a:effectLst/>
              <a:latin typeface="+mn-lt"/>
              <a:ea typeface="+mn-ea"/>
              <a:cs typeface="+mn-cs"/>
            </a:rPr>
            <a:t>12,203</a:t>
          </a:r>
          <a:r>
            <a:rPr kumimoji="1" lang="ja-JP" altLang="en-US" sz="1100">
              <a:solidFill>
                <a:sysClr val="windowText" lastClr="000000"/>
              </a:solidFill>
              <a:effectLst/>
              <a:latin typeface="+mn-lt"/>
              <a:ea typeface="+mn-ea"/>
              <a:cs typeface="+mn-cs"/>
            </a:rPr>
            <a:t>円で、類似団体の平均値を下回っており、高機能消防指令センター整備事業の完了などにより平成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年度に比べて減少している。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年度は、実質収支</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1,268,945</a:t>
          </a:r>
          <a:r>
            <a:rPr kumimoji="1" lang="ja-JP" altLang="en-US" sz="1100">
              <a:solidFill>
                <a:sysClr val="windowText" lastClr="000000"/>
              </a:solidFill>
              <a:effectLst/>
              <a:latin typeface="+mn-lt"/>
              <a:ea typeface="+mn-ea"/>
              <a:cs typeface="+mn-cs"/>
            </a:rPr>
            <a:t>千円の黒字であるが、</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の実質収支を下回ったため単年度収支が</a:t>
          </a:r>
          <a:r>
            <a:rPr kumimoji="1" lang="en-US" altLang="ja-JP" sz="1100">
              <a:solidFill>
                <a:sysClr val="windowText" lastClr="000000"/>
              </a:solidFill>
              <a:effectLst/>
              <a:latin typeface="+mn-lt"/>
              <a:ea typeface="+mn-ea"/>
              <a:cs typeface="+mn-cs"/>
            </a:rPr>
            <a:t>398,318</a:t>
          </a:r>
          <a:r>
            <a:rPr kumimoji="1" lang="ja-JP" altLang="en-US" sz="1100">
              <a:solidFill>
                <a:sysClr val="windowText" lastClr="000000"/>
              </a:solidFill>
              <a:effectLst/>
              <a:latin typeface="+mn-lt"/>
              <a:ea typeface="+mn-ea"/>
              <a:cs typeface="+mn-cs"/>
            </a:rPr>
            <a:t>千円の赤字と</a:t>
          </a:r>
          <a:r>
            <a:rPr kumimoji="1" lang="ja-JP" altLang="ja-JP" sz="1100">
              <a:solidFill>
                <a:sysClr val="windowText" lastClr="000000"/>
              </a:solidFill>
              <a:effectLst/>
              <a:latin typeface="+mn-lt"/>
              <a:ea typeface="+mn-ea"/>
              <a:cs typeface="+mn-cs"/>
            </a:rPr>
            <a:t>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財政調整基金は増加したが、単年度収支から財政調整基金の積立額と取崩額を除いた実質単年度収支は赤字となった。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　水道事業会計及び一般会計は、平成</a:t>
          </a:r>
          <a:r>
            <a:rPr lang="en-US" altLang="ja-JP" sz="1100" b="0" i="0">
              <a:solidFill>
                <a:sysClr val="windowText" lastClr="000000"/>
              </a:solidFill>
              <a:effectLst/>
              <a:latin typeface="+mn-lt"/>
              <a:ea typeface="+mn-ea"/>
              <a:cs typeface="+mn-cs"/>
            </a:rPr>
            <a:t>29</a:t>
          </a:r>
          <a:r>
            <a:rPr lang="ja-JP" altLang="ja-JP" sz="1100" b="0" i="0">
              <a:solidFill>
                <a:sysClr val="windowText" lastClr="000000"/>
              </a:solidFill>
              <a:effectLst/>
              <a:latin typeface="+mn-lt"/>
              <a:ea typeface="+mn-ea"/>
              <a:cs typeface="+mn-cs"/>
            </a:rPr>
            <a:t>年度においても適切な予算執行等により、一定規模の黒字額を計上している。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公共下水道事業会計については、適切な予算措置と一般会計繰入により黒字を計上した。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天童市民病院事業会計については、適切な予算計上に努め、経営の効率化と適切な一般会計繰入により黒字を維持している。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他の、国民健康保険特別会計、介護保険特別会計等も同様に黒字を計上している。</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今後も、黒字を維持させるよう各事業会計において収入確保を図り、一層の歳出抑制に努める。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22" t="s">
        <v>74</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23" t="s">
        <v>76</v>
      </c>
      <c r="C3" s="524"/>
      <c r="D3" s="524"/>
      <c r="E3" s="525"/>
      <c r="F3" s="525"/>
      <c r="G3" s="525"/>
      <c r="H3" s="525"/>
      <c r="I3" s="525"/>
      <c r="J3" s="525"/>
      <c r="K3" s="525"/>
      <c r="L3" s="525" t="s">
        <v>77</v>
      </c>
      <c r="M3" s="525"/>
      <c r="N3" s="525"/>
      <c r="O3" s="525"/>
      <c r="P3" s="525"/>
      <c r="Q3" s="525"/>
      <c r="R3" s="532"/>
      <c r="S3" s="532"/>
      <c r="T3" s="532"/>
      <c r="U3" s="532"/>
      <c r="V3" s="533"/>
      <c r="W3" s="507" t="s">
        <v>78</v>
      </c>
      <c r="X3" s="508"/>
      <c r="Y3" s="508"/>
      <c r="Z3" s="508"/>
      <c r="AA3" s="508"/>
      <c r="AB3" s="524"/>
      <c r="AC3" s="532" t="s">
        <v>79</v>
      </c>
      <c r="AD3" s="508"/>
      <c r="AE3" s="508"/>
      <c r="AF3" s="508"/>
      <c r="AG3" s="508"/>
      <c r="AH3" s="508"/>
      <c r="AI3" s="508"/>
      <c r="AJ3" s="508"/>
      <c r="AK3" s="508"/>
      <c r="AL3" s="509"/>
      <c r="AM3" s="507" t="s">
        <v>80</v>
      </c>
      <c r="AN3" s="508"/>
      <c r="AO3" s="508"/>
      <c r="AP3" s="508"/>
      <c r="AQ3" s="508"/>
      <c r="AR3" s="508"/>
      <c r="AS3" s="508"/>
      <c r="AT3" s="508"/>
      <c r="AU3" s="508"/>
      <c r="AV3" s="508"/>
      <c r="AW3" s="508"/>
      <c r="AX3" s="509"/>
      <c r="AY3" s="544" t="s">
        <v>1</v>
      </c>
      <c r="AZ3" s="545"/>
      <c r="BA3" s="545"/>
      <c r="BB3" s="545"/>
      <c r="BC3" s="545"/>
      <c r="BD3" s="545"/>
      <c r="BE3" s="545"/>
      <c r="BF3" s="545"/>
      <c r="BG3" s="545"/>
      <c r="BH3" s="545"/>
      <c r="BI3" s="545"/>
      <c r="BJ3" s="545"/>
      <c r="BK3" s="545"/>
      <c r="BL3" s="545"/>
      <c r="BM3" s="546"/>
      <c r="BN3" s="507" t="s">
        <v>81</v>
      </c>
      <c r="BO3" s="508"/>
      <c r="BP3" s="508"/>
      <c r="BQ3" s="508"/>
      <c r="BR3" s="508"/>
      <c r="BS3" s="508"/>
      <c r="BT3" s="508"/>
      <c r="BU3" s="509"/>
      <c r="BV3" s="507" t="s">
        <v>82</v>
      </c>
      <c r="BW3" s="508"/>
      <c r="BX3" s="508"/>
      <c r="BY3" s="508"/>
      <c r="BZ3" s="508"/>
      <c r="CA3" s="508"/>
      <c r="CB3" s="508"/>
      <c r="CC3" s="509"/>
      <c r="CD3" s="544" t="s">
        <v>1</v>
      </c>
      <c r="CE3" s="545"/>
      <c r="CF3" s="545"/>
      <c r="CG3" s="545"/>
      <c r="CH3" s="545"/>
      <c r="CI3" s="545"/>
      <c r="CJ3" s="545"/>
      <c r="CK3" s="545"/>
      <c r="CL3" s="545"/>
      <c r="CM3" s="545"/>
      <c r="CN3" s="545"/>
      <c r="CO3" s="545"/>
      <c r="CP3" s="545"/>
      <c r="CQ3" s="545"/>
      <c r="CR3" s="545"/>
      <c r="CS3" s="546"/>
      <c r="CT3" s="507" t="s">
        <v>83</v>
      </c>
      <c r="CU3" s="508"/>
      <c r="CV3" s="508"/>
      <c r="CW3" s="508"/>
      <c r="CX3" s="508"/>
      <c r="CY3" s="508"/>
      <c r="CZ3" s="508"/>
      <c r="DA3" s="509"/>
      <c r="DB3" s="507" t="s">
        <v>84</v>
      </c>
      <c r="DC3" s="508"/>
      <c r="DD3" s="508"/>
      <c r="DE3" s="508"/>
      <c r="DF3" s="508"/>
      <c r="DG3" s="508"/>
      <c r="DH3" s="508"/>
      <c r="DI3" s="509"/>
      <c r="DJ3" s="165"/>
      <c r="DK3" s="165"/>
      <c r="DL3" s="165"/>
      <c r="DM3" s="165"/>
      <c r="DN3" s="165"/>
      <c r="DO3" s="165"/>
    </row>
    <row r="4" spans="1:119" ht="18.75" customHeight="1">
      <c r="A4" s="166"/>
      <c r="B4" s="526"/>
      <c r="C4" s="527"/>
      <c r="D4" s="527"/>
      <c r="E4" s="528"/>
      <c r="F4" s="528"/>
      <c r="G4" s="528"/>
      <c r="H4" s="528"/>
      <c r="I4" s="528"/>
      <c r="J4" s="528"/>
      <c r="K4" s="528"/>
      <c r="L4" s="528"/>
      <c r="M4" s="528"/>
      <c r="N4" s="528"/>
      <c r="O4" s="528"/>
      <c r="P4" s="528"/>
      <c r="Q4" s="528"/>
      <c r="R4" s="534"/>
      <c r="S4" s="534"/>
      <c r="T4" s="534"/>
      <c r="U4" s="534"/>
      <c r="V4" s="535"/>
      <c r="W4" s="538"/>
      <c r="X4" s="539"/>
      <c r="Y4" s="539"/>
      <c r="Z4" s="539"/>
      <c r="AA4" s="539"/>
      <c r="AB4" s="527"/>
      <c r="AC4" s="534"/>
      <c r="AD4" s="539"/>
      <c r="AE4" s="539"/>
      <c r="AF4" s="539"/>
      <c r="AG4" s="539"/>
      <c r="AH4" s="539"/>
      <c r="AI4" s="539"/>
      <c r="AJ4" s="539"/>
      <c r="AK4" s="539"/>
      <c r="AL4" s="542"/>
      <c r="AM4" s="540"/>
      <c r="AN4" s="541"/>
      <c r="AO4" s="541"/>
      <c r="AP4" s="541"/>
      <c r="AQ4" s="541"/>
      <c r="AR4" s="541"/>
      <c r="AS4" s="541"/>
      <c r="AT4" s="541"/>
      <c r="AU4" s="541"/>
      <c r="AV4" s="541"/>
      <c r="AW4" s="541"/>
      <c r="AX4" s="543"/>
      <c r="AY4" s="510" t="s">
        <v>85</v>
      </c>
      <c r="AZ4" s="511"/>
      <c r="BA4" s="511"/>
      <c r="BB4" s="511"/>
      <c r="BC4" s="511"/>
      <c r="BD4" s="511"/>
      <c r="BE4" s="511"/>
      <c r="BF4" s="511"/>
      <c r="BG4" s="511"/>
      <c r="BH4" s="511"/>
      <c r="BI4" s="511"/>
      <c r="BJ4" s="511"/>
      <c r="BK4" s="511"/>
      <c r="BL4" s="511"/>
      <c r="BM4" s="512"/>
      <c r="BN4" s="513">
        <v>28351268</v>
      </c>
      <c r="BO4" s="514"/>
      <c r="BP4" s="514"/>
      <c r="BQ4" s="514"/>
      <c r="BR4" s="514"/>
      <c r="BS4" s="514"/>
      <c r="BT4" s="514"/>
      <c r="BU4" s="515"/>
      <c r="BV4" s="513">
        <v>29084008</v>
      </c>
      <c r="BW4" s="514"/>
      <c r="BX4" s="514"/>
      <c r="BY4" s="514"/>
      <c r="BZ4" s="514"/>
      <c r="CA4" s="514"/>
      <c r="CB4" s="514"/>
      <c r="CC4" s="515"/>
      <c r="CD4" s="516" t="s">
        <v>86</v>
      </c>
      <c r="CE4" s="517"/>
      <c r="CF4" s="517"/>
      <c r="CG4" s="517"/>
      <c r="CH4" s="517"/>
      <c r="CI4" s="517"/>
      <c r="CJ4" s="517"/>
      <c r="CK4" s="517"/>
      <c r="CL4" s="517"/>
      <c r="CM4" s="517"/>
      <c r="CN4" s="517"/>
      <c r="CO4" s="517"/>
      <c r="CP4" s="517"/>
      <c r="CQ4" s="517"/>
      <c r="CR4" s="517"/>
      <c r="CS4" s="518"/>
      <c r="CT4" s="519">
        <v>9.6</v>
      </c>
      <c r="CU4" s="520"/>
      <c r="CV4" s="520"/>
      <c r="CW4" s="520"/>
      <c r="CX4" s="520"/>
      <c r="CY4" s="520"/>
      <c r="CZ4" s="520"/>
      <c r="DA4" s="521"/>
      <c r="DB4" s="519">
        <v>12.8</v>
      </c>
      <c r="DC4" s="520"/>
      <c r="DD4" s="520"/>
      <c r="DE4" s="520"/>
      <c r="DF4" s="520"/>
      <c r="DG4" s="520"/>
      <c r="DH4" s="520"/>
      <c r="DI4" s="521"/>
      <c r="DJ4" s="165"/>
      <c r="DK4" s="165"/>
      <c r="DL4" s="165"/>
      <c r="DM4" s="165"/>
      <c r="DN4" s="165"/>
      <c r="DO4" s="165"/>
    </row>
    <row r="5" spans="1:119" ht="18.75" customHeight="1">
      <c r="A5" s="166"/>
      <c r="B5" s="529"/>
      <c r="C5" s="530"/>
      <c r="D5" s="530"/>
      <c r="E5" s="531"/>
      <c r="F5" s="531"/>
      <c r="G5" s="531"/>
      <c r="H5" s="531"/>
      <c r="I5" s="531"/>
      <c r="J5" s="531"/>
      <c r="K5" s="531"/>
      <c r="L5" s="531"/>
      <c r="M5" s="531"/>
      <c r="N5" s="531"/>
      <c r="O5" s="531"/>
      <c r="P5" s="531"/>
      <c r="Q5" s="531"/>
      <c r="R5" s="536"/>
      <c r="S5" s="536"/>
      <c r="T5" s="536"/>
      <c r="U5" s="536"/>
      <c r="V5" s="537"/>
      <c r="W5" s="540"/>
      <c r="X5" s="541"/>
      <c r="Y5" s="541"/>
      <c r="Z5" s="541"/>
      <c r="AA5" s="541"/>
      <c r="AB5" s="530"/>
      <c r="AC5" s="536"/>
      <c r="AD5" s="541"/>
      <c r="AE5" s="541"/>
      <c r="AF5" s="541"/>
      <c r="AG5" s="541"/>
      <c r="AH5" s="541"/>
      <c r="AI5" s="541"/>
      <c r="AJ5" s="541"/>
      <c r="AK5" s="541"/>
      <c r="AL5" s="543"/>
      <c r="AM5" s="579" t="s">
        <v>87</v>
      </c>
      <c r="AN5" s="580"/>
      <c r="AO5" s="580"/>
      <c r="AP5" s="580"/>
      <c r="AQ5" s="580"/>
      <c r="AR5" s="580"/>
      <c r="AS5" s="580"/>
      <c r="AT5" s="581"/>
      <c r="AU5" s="582" t="s">
        <v>88</v>
      </c>
      <c r="AV5" s="583"/>
      <c r="AW5" s="583"/>
      <c r="AX5" s="583"/>
      <c r="AY5" s="584" t="s">
        <v>89</v>
      </c>
      <c r="AZ5" s="585"/>
      <c r="BA5" s="585"/>
      <c r="BB5" s="585"/>
      <c r="BC5" s="585"/>
      <c r="BD5" s="585"/>
      <c r="BE5" s="585"/>
      <c r="BF5" s="585"/>
      <c r="BG5" s="585"/>
      <c r="BH5" s="585"/>
      <c r="BI5" s="585"/>
      <c r="BJ5" s="585"/>
      <c r="BK5" s="585"/>
      <c r="BL5" s="585"/>
      <c r="BM5" s="586"/>
      <c r="BN5" s="550">
        <v>26793121</v>
      </c>
      <c r="BO5" s="551"/>
      <c r="BP5" s="551"/>
      <c r="BQ5" s="551"/>
      <c r="BR5" s="551"/>
      <c r="BS5" s="551"/>
      <c r="BT5" s="551"/>
      <c r="BU5" s="552"/>
      <c r="BV5" s="550">
        <v>27090298</v>
      </c>
      <c r="BW5" s="551"/>
      <c r="BX5" s="551"/>
      <c r="BY5" s="551"/>
      <c r="BZ5" s="551"/>
      <c r="CA5" s="551"/>
      <c r="CB5" s="551"/>
      <c r="CC5" s="552"/>
      <c r="CD5" s="553" t="s">
        <v>90</v>
      </c>
      <c r="CE5" s="554"/>
      <c r="CF5" s="554"/>
      <c r="CG5" s="554"/>
      <c r="CH5" s="554"/>
      <c r="CI5" s="554"/>
      <c r="CJ5" s="554"/>
      <c r="CK5" s="554"/>
      <c r="CL5" s="554"/>
      <c r="CM5" s="554"/>
      <c r="CN5" s="554"/>
      <c r="CO5" s="554"/>
      <c r="CP5" s="554"/>
      <c r="CQ5" s="554"/>
      <c r="CR5" s="554"/>
      <c r="CS5" s="555"/>
      <c r="CT5" s="547">
        <v>89.9</v>
      </c>
      <c r="CU5" s="548"/>
      <c r="CV5" s="548"/>
      <c r="CW5" s="548"/>
      <c r="CX5" s="548"/>
      <c r="CY5" s="548"/>
      <c r="CZ5" s="548"/>
      <c r="DA5" s="549"/>
      <c r="DB5" s="547">
        <v>88</v>
      </c>
      <c r="DC5" s="548"/>
      <c r="DD5" s="548"/>
      <c r="DE5" s="548"/>
      <c r="DF5" s="548"/>
      <c r="DG5" s="548"/>
      <c r="DH5" s="548"/>
      <c r="DI5" s="549"/>
      <c r="DJ5" s="165"/>
      <c r="DK5" s="165"/>
      <c r="DL5" s="165"/>
      <c r="DM5" s="165"/>
      <c r="DN5" s="165"/>
      <c r="DO5" s="165"/>
    </row>
    <row r="6" spans="1:119" ht="18.75" customHeight="1">
      <c r="A6" s="166"/>
      <c r="B6" s="556" t="s">
        <v>91</v>
      </c>
      <c r="C6" s="557"/>
      <c r="D6" s="557"/>
      <c r="E6" s="558"/>
      <c r="F6" s="558"/>
      <c r="G6" s="558"/>
      <c r="H6" s="558"/>
      <c r="I6" s="558"/>
      <c r="J6" s="558"/>
      <c r="K6" s="558"/>
      <c r="L6" s="558" t="s">
        <v>92</v>
      </c>
      <c r="M6" s="558"/>
      <c r="N6" s="558"/>
      <c r="O6" s="558"/>
      <c r="P6" s="558"/>
      <c r="Q6" s="558"/>
      <c r="R6" s="562"/>
      <c r="S6" s="562"/>
      <c r="T6" s="562"/>
      <c r="U6" s="562"/>
      <c r="V6" s="563"/>
      <c r="W6" s="566" t="s">
        <v>93</v>
      </c>
      <c r="X6" s="567"/>
      <c r="Y6" s="567"/>
      <c r="Z6" s="567"/>
      <c r="AA6" s="567"/>
      <c r="AB6" s="557"/>
      <c r="AC6" s="570" t="s">
        <v>94</v>
      </c>
      <c r="AD6" s="571"/>
      <c r="AE6" s="571"/>
      <c r="AF6" s="571"/>
      <c r="AG6" s="571"/>
      <c r="AH6" s="571"/>
      <c r="AI6" s="571"/>
      <c r="AJ6" s="571"/>
      <c r="AK6" s="571"/>
      <c r="AL6" s="572"/>
      <c r="AM6" s="579" t="s">
        <v>95</v>
      </c>
      <c r="AN6" s="580"/>
      <c r="AO6" s="580"/>
      <c r="AP6" s="580"/>
      <c r="AQ6" s="580"/>
      <c r="AR6" s="580"/>
      <c r="AS6" s="580"/>
      <c r="AT6" s="581"/>
      <c r="AU6" s="582" t="s">
        <v>88</v>
      </c>
      <c r="AV6" s="583"/>
      <c r="AW6" s="583"/>
      <c r="AX6" s="583"/>
      <c r="AY6" s="584" t="s">
        <v>96</v>
      </c>
      <c r="AZ6" s="585"/>
      <c r="BA6" s="585"/>
      <c r="BB6" s="585"/>
      <c r="BC6" s="585"/>
      <c r="BD6" s="585"/>
      <c r="BE6" s="585"/>
      <c r="BF6" s="585"/>
      <c r="BG6" s="585"/>
      <c r="BH6" s="585"/>
      <c r="BI6" s="585"/>
      <c r="BJ6" s="585"/>
      <c r="BK6" s="585"/>
      <c r="BL6" s="585"/>
      <c r="BM6" s="586"/>
      <c r="BN6" s="550">
        <v>1558147</v>
      </c>
      <c r="BO6" s="551"/>
      <c r="BP6" s="551"/>
      <c r="BQ6" s="551"/>
      <c r="BR6" s="551"/>
      <c r="BS6" s="551"/>
      <c r="BT6" s="551"/>
      <c r="BU6" s="552"/>
      <c r="BV6" s="550">
        <v>1993710</v>
      </c>
      <c r="BW6" s="551"/>
      <c r="BX6" s="551"/>
      <c r="BY6" s="551"/>
      <c r="BZ6" s="551"/>
      <c r="CA6" s="551"/>
      <c r="CB6" s="551"/>
      <c r="CC6" s="552"/>
      <c r="CD6" s="553" t="s">
        <v>97</v>
      </c>
      <c r="CE6" s="554"/>
      <c r="CF6" s="554"/>
      <c r="CG6" s="554"/>
      <c r="CH6" s="554"/>
      <c r="CI6" s="554"/>
      <c r="CJ6" s="554"/>
      <c r="CK6" s="554"/>
      <c r="CL6" s="554"/>
      <c r="CM6" s="554"/>
      <c r="CN6" s="554"/>
      <c r="CO6" s="554"/>
      <c r="CP6" s="554"/>
      <c r="CQ6" s="554"/>
      <c r="CR6" s="554"/>
      <c r="CS6" s="555"/>
      <c r="CT6" s="587">
        <v>95.8</v>
      </c>
      <c r="CU6" s="588"/>
      <c r="CV6" s="588"/>
      <c r="CW6" s="588"/>
      <c r="CX6" s="588"/>
      <c r="CY6" s="588"/>
      <c r="CZ6" s="588"/>
      <c r="DA6" s="589"/>
      <c r="DB6" s="587">
        <v>93.4</v>
      </c>
      <c r="DC6" s="588"/>
      <c r="DD6" s="588"/>
      <c r="DE6" s="588"/>
      <c r="DF6" s="588"/>
      <c r="DG6" s="588"/>
      <c r="DH6" s="588"/>
      <c r="DI6" s="589"/>
      <c r="DJ6" s="165"/>
      <c r="DK6" s="165"/>
      <c r="DL6" s="165"/>
      <c r="DM6" s="165"/>
      <c r="DN6" s="165"/>
      <c r="DO6" s="165"/>
    </row>
    <row r="7" spans="1:119" ht="18.75" customHeight="1">
      <c r="A7" s="166"/>
      <c r="B7" s="526"/>
      <c r="C7" s="527"/>
      <c r="D7" s="527"/>
      <c r="E7" s="528"/>
      <c r="F7" s="528"/>
      <c r="G7" s="528"/>
      <c r="H7" s="528"/>
      <c r="I7" s="528"/>
      <c r="J7" s="528"/>
      <c r="K7" s="528"/>
      <c r="L7" s="528"/>
      <c r="M7" s="528"/>
      <c r="N7" s="528"/>
      <c r="O7" s="528"/>
      <c r="P7" s="528"/>
      <c r="Q7" s="528"/>
      <c r="R7" s="534"/>
      <c r="S7" s="534"/>
      <c r="T7" s="534"/>
      <c r="U7" s="534"/>
      <c r="V7" s="535"/>
      <c r="W7" s="538"/>
      <c r="X7" s="539"/>
      <c r="Y7" s="539"/>
      <c r="Z7" s="539"/>
      <c r="AA7" s="539"/>
      <c r="AB7" s="527"/>
      <c r="AC7" s="573"/>
      <c r="AD7" s="574"/>
      <c r="AE7" s="574"/>
      <c r="AF7" s="574"/>
      <c r="AG7" s="574"/>
      <c r="AH7" s="574"/>
      <c r="AI7" s="574"/>
      <c r="AJ7" s="574"/>
      <c r="AK7" s="574"/>
      <c r="AL7" s="575"/>
      <c r="AM7" s="579" t="s">
        <v>98</v>
      </c>
      <c r="AN7" s="580"/>
      <c r="AO7" s="580"/>
      <c r="AP7" s="580"/>
      <c r="AQ7" s="580"/>
      <c r="AR7" s="580"/>
      <c r="AS7" s="580"/>
      <c r="AT7" s="581"/>
      <c r="AU7" s="582" t="s">
        <v>88</v>
      </c>
      <c r="AV7" s="583"/>
      <c r="AW7" s="583"/>
      <c r="AX7" s="583"/>
      <c r="AY7" s="584" t="s">
        <v>99</v>
      </c>
      <c r="AZ7" s="585"/>
      <c r="BA7" s="585"/>
      <c r="BB7" s="585"/>
      <c r="BC7" s="585"/>
      <c r="BD7" s="585"/>
      <c r="BE7" s="585"/>
      <c r="BF7" s="585"/>
      <c r="BG7" s="585"/>
      <c r="BH7" s="585"/>
      <c r="BI7" s="585"/>
      <c r="BJ7" s="585"/>
      <c r="BK7" s="585"/>
      <c r="BL7" s="585"/>
      <c r="BM7" s="586"/>
      <c r="BN7" s="550">
        <v>289202</v>
      </c>
      <c r="BO7" s="551"/>
      <c r="BP7" s="551"/>
      <c r="BQ7" s="551"/>
      <c r="BR7" s="551"/>
      <c r="BS7" s="551"/>
      <c r="BT7" s="551"/>
      <c r="BU7" s="552"/>
      <c r="BV7" s="550">
        <v>326447</v>
      </c>
      <c r="BW7" s="551"/>
      <c r="BX7" s="551"/>
      <c r="BY7" s="551"/>
      <c r="BZ7" s="551"/>
      <c r="CA7" s="551"/>
      <c r="CB7" s="551"/>
      <c r="CC7" s="552"/>
      <c r="CD7" s="553" t="s">
        <v>100</v>
      </c>
      <c r="CE7" s="554"/>
      <c r="CF7" s="554"/>
      <c r="CG7" s="554"/>
      <c r="CH7" s="554"/>
      <c r="CI7" s="554"/>
      <c r="CJ7" s="554"/>
      <c r="CK7" s="554"/>
      <c r="CL7" s="554"/>
      <c r="CM7" s="554"/>
      <c r="CN7" s="554"/>
      <c r="CO7" s="554"/>
      <c r="CP7" s="554"/>
      <c r="CQ7" s="554"/>
      <c r="CR7" s="554"/>
      <c r="CS7" s="555"/>
      <c r="CT7" s="550">
        <v>13183433</v>
      </c>
      <c r="CU7" s="551"/>
      <c r="CV7" s="551"/>
      <c r="CW7" s="551"/>
      <c r="CX7" s="551"/>
      <c r="CY7" s="551"/>
      <c r="CZ7" s="551"/>
      <c r="DA7" s="552"/>
      <c r="DB7" s="550">
        <v>13052560</v>
      </c>
      <c r="DC7" s="551"/>
      <c r="DD7" s="551"/>
      <c r="DE7" s="551"/>
      <c r="DF7" s="551"/>
      <c r="DG7" s="551"/>
      <c r="DH7" s="551"/>
      <c r="DI7" s="552"/>
      <c r="DJ7" s="165"/>
      <c r="DK7" s="165"/>
      <c r="DL7" s="165"/>
      <c r="DM7" s="165"/>
      <c r="DN7" s="165"/>
      <c r="DO7" s="165"/>
    </row>
    <row r="8" spans="1:119" ht="18.75" customHeight="1" thickBot="1">
      <c r="A8" s="166"/>
      <c r="B8" s="559"/>
      <c r="C8" s="560"/>
      <c r="D8" s="560"/>
      <c r="E8" s="561"/>
      <c r="F8" s="561"/>
      <c r="G8" s="561"/>
      <c r="H8" s="561"/>
      <c r="I8" s="561"/>
      <c r="J8" s="561"/>
      <c r="K8" s="561"/>
      <c r="L8" s="561"/>
      <c r="M8" s="561"/>
      <c r="N8" s="561"/>
      <c r="O8" s="561"/>
      <c r="P8" s="561"/>
      <c r="Q8" s="561"/>
      <c r="R8" s="564"/>
      <c r="S8" s="564"/>
      <c r="T8" s="564"/>
      <c r="U8" s="564"/>
      <c r="V8" s="565"/>
      <c r="W8" s="568"/>
      <c r="X8" s="569"/>
      <c r="Y8" s="569"/>
      <c r="Z8" s="569"/>
      <c r="AA8" s="569"/>
      <c r="AB8" s="560"/>
      <c r="AC8" s="576"/>
      <c r="AD8" s="577"/>
      <c r="AE8" s="577"/>
      <c r="AF8" s="577"/>
      <c r="AG8" s="577"/>
      <c r="AH8" s="577"/>
      <c r="AI8" s="577"/>
      <c r="AJ8" s="577"/>
      <c r="AK8" s="577"/>
      <c r="AL8" s="578"/>
      <c r="AM8" s="579" t="s">
        <v>101</v>
      </c>
      <c r="AN8" s="580"/>
      <c r="AO8" s="580"/>
      <c r="AP8" s="580"/>
      <c r="AQ8" s="580"/>
      <c r="AR8" s="580"/>
      <c r="AS8" s="580"/>
      <c r="AT8" s="581"/>
      <c r="AU8" s="582" t="s">
        <v>102</v>
      </c>
      <c r="AV8" s="583"/>
      <c r="AW8" s="583"/>
      <c r="AX8" s="583"/>
      <c r="AY8" s="584" t="s">
        <v>103</v>
      </c>
      <c r="AZ8" s="585"/>
      <c r="BA8" s="585"/>
      <c r="BB8" s="585"/>
      <c r="BC8" s="585"/>
      <c r="BD8" s="585"/>
      <c r="BE8" s="585"/>
      <c r="BF8" s="585"/>
      <c r="BG8" s="585"/>
      <c r="BH8" s="585"/>
      <c r="BI8" s="585"/>
      <c r="BJ8" s="585"/>
      <c r="BK8" s="585"/>
      <c r="BL8" s="585"/>
      <c r="BM8" s="586"/>
      <c r="BN8" s="550">
        <v>1268945</v>
      </c>
      <c r="BO8" s="551"/>
      <c r="BP8" s="551"/>
      <c r="BQ8" s="551"/>
      <c r="BR8" s="551"/>
      <c r="BS8" s="551"/>
      <c r="BT8" s="551"/>
      <c r="BU8" s="552"/>
      <c r="BV8" s="550">
        <v>1667263</v>
      </c>
      <c r="BW8" s="551"/>
      <c r="BX8" s="551"/>
      <c r="BY8" s="551"/>
      <c r="BZ8" s="551"/>
      <c r="CA8" s="551"/>
      <c r="CB8" s="551"/>
      <c r="CC8" s="552"/>
      <c r="CD8" s="553" t="s">
        <v>104</v>
      </c>
      <c r="CE8" s="554"/>
      <c r="CF8" s="554"/>
      <c r="CG8" s="554"/>
      <c r="CH8" s="554"/>
      <c r="CI8" s="554"/>
      <c r="CJ8" s="554"/>
      <c r="CK8" s="554"/>
      <c r="CL8" s="554"/>
      <c r="CM8" s="554"/>
      <c r="CN8" s="554"/>
      <c r="CO8" s="554"/>
      <c r="CP8" s="554"/>
      <c r="CQ8" s="554"/>
      <c r="CR8" s="554"/>
      <c r="CS8" s="555"/>
      <c r="CT8" s="590">
        <v>0.68</v>
      </c>
      <c r="CU8" s="591"/>
      <c r="CV8" s="591"/>
      <c r="CW8" s="591"/>
      <c r="CX8" s="591"/>
      <c r="CY8" s="591"/>
      <c r="CZ8" s="591"/>
      <c r="DA8" s="592"/>
      <c r="DB8" s="590">
        <v>0.66</v>
      </c>
      <c r="DC8" s="591"/>
      <c r="DD8" s="591"/>
      <c r="DE8" s="591"/>
      <c r="DF8" s="591"/>
      <c r="DG8" s="591"/>
      <c r="DH8" s="591"/>
      <c r="DI8" s="592"/>
      <c r="DJ8" s="165"/>
      <c r="DK8" s="165"/>
      <c r="DL8" s="165"/>
      <c r="DM8" s="165"/>
      <c r="DN8" s="165"/>
      <c r="DO8" s="165"/>
    </row>
    <row r="9" spans="1:119" ht="18.75" customHeight="1" thickBot="1">
      <c r="A9" s="166"/>
      <c r="B9" s="544" t="s">
        <v>105</v>
      </c>
      <c r="C9" s="545"/>
      <c r="D9" s="545"/>
      <c r="E9" s="545"/>
      <c r="F9" s="545"/>
      <c r="G9" s="545"/>
      <c r="H9" s="545"/>
      <c r="I9" s="545"/>
      <c r="J9" s="545"/>
      <c r="K9" s="593"/>
      <c r="L9" s="594" t="s">
        <v>106</v>
      </c>
      <c r="M9" s="595"/>
      <c r="N9" s="595"/>
      <c r="O9" s="595"/>
      <c r="P9" s="595"/>
      <c r="Q9" s="596"/>
      <c r="R9" s="597">
        <v>62194</v>
      </c>
      <c r="S9" s="598"/>
      <c r="T9" s="598"/>
      <c r="U9" s="598"/>
      <c r="V9" s="599"/>
      <c r="W9" s="507" t="s">
        <v>107</v>
      </c>
      <c r="X9" s="508"/>
      <c r="Y9" s="508"/>
      <c r="Z9" s="508"/>
      <c r="AA9" s="508"/>
      <c r="AB9" s="508"/>
      <c r="AC9" s="508"/>
      <c r="AD9" s="508"/>
      <c r="AE9" s="508"/>
      <c r="AF9" s="508"/>
      <c r="AG9" s="508"/>
      <c r="AH9" s="508"/>
      <c r="AI9" s="508"/>
      <c r="AJ9" s="508"/>
      <c r="AK9" s="508"/>
      <c r="AL9" s="509"/>
      <c r="AM9" s="579" t="s">
        <v>108</v>
      </c>
      <c r="AN9" s="580"/>
      <c r="AO9" s="580"/>
      <c r="AP9" s="580"/>
      <c r="AQ9" s="580"/>
      <c r="AR9" s="580"/>
      <c r="AS9" s="580"/>
      <c r="AT9" s="581"/>
      <c r="AU9" s="582" t="s">
        <v>109</v>
      </c>
      <c r="AV9" s="583"/>
      <c r="AW9" s="583"/>
      <c r="AX9" s="583"/>
      <c r="AY9" s="584" t="s">
        <v>110</v>
      </c>
      <c r="AZ9" s="585"/>
      <c r="BA9" s="585"/>
      <c r="BB9" s="585"/>
      <c r="BC9" s="585"/>
      <c r="BD9" s="585"/>
      <c r="BE9" s="585"/>
      <c r="BF9" s="585"/>
      <c r="BG9" s="585"/>
      <c r="BH9" s="585"/>
      <c r="BI9" s="585"/>
      <c r="BJ9" s="585"/>
      <c r="BK9" s="585"/>
      <c r="BL9" s="585"/>
      <c r="BM9" s="586"/>
      <c r="BN9" s="550">
        <v>-398318</v>
      </c>
      <c r="BO9" s="551"/>
      <c r="BP9" s="551"/>
      <c r="BQ9" s="551"/>
      <c r="BR9" s="551"/>
      <c r="BS9" s="551"/>
      <c r="BT9" s="551"/>
      <c r="BU9" s="552"/>
      <c r="BV9" s="550">
        <v>-4823</v>
      </c>
      <c r="BW9" s="551"/>
      <c r="BX9" s="551"/>
      <c r="BY9" s="551"/>
      <c r="BZ9" s="551"/>
      <c r="CA9" s="551"/>
      <c r="CB9" s="551"/>
      <c r="CC9" s="552"/>
      <c r="CD9" s="553" t="s">
        <v>111</v>
      </c>
      <c r="CE9" s="554"/>
      <c r="CF9" s="554"/>
      <c r="CG9" s="554"/>
      <c r="CH9" s="554"/>
      <c r="CI9" s="554"/>
      <c r="CJ9" s="554"/>
      <c r="CK9" s="554"/>
      <c r="CL9" s="554"/>
      <c r="CM9" s="554"/>
      <c r="CN9" s="554"/>
      <c r="CO9" s="554"/>
      <c r="CP9" s="554"/>
      <c r="CQ9" s="554"/>
      <c r="CR9" s="554"/>
      <c r="CS9" s="555"/>
      <c r="CT9" s="547">
        <v>12.5</v>
      </c>
      <c r="CU9" s="548"/>
      <c r="CV9" s="548"/>
      <c r="CW9" s="548"/>
      <c r="CX9" s="548"/>
      <c r="CY9" s="548"/>
      <c r="CZ9" s="548"/>
      <c r="DA9" s="549"/>
      <c r="DB9" s="547">
        <v>10.7</v>
      </c>
      <c r="DC9" s="548"/>
      <c r="DD9" s="548"/>
      <c r="DE9" s="548"/>
      <c r="DF9" s="548"/>
      <c r="DG9" s="548"/>
      <c r="DH9" s="548"/>
      <c r="DI9" s="549"/>
      <c r="DJ9" s="165"/>
      <c r="DK9" s="165"/>
      <c r="DL9" s="165"/>
      <c r="DM9" s="165"/>
      <c r="DN9" s="165"/>
      <c r="DO9" s="165"/>
    </row>
    <row r="10" spans="1:119" ht="18.75" customHeight="1" thickBot="1">
      <c r="A10" s="166"/>
      <c r="B10" s="544"/>
      <c r="C10" s="545"/>
      <c r="D10" s="545"/>
      <c r="E10" s="545"/>
      <c r="F10" s="545"/>
      <c r="G10" s="545"/>
      <c r="H10" s="545"/>
      <c r="I10" s="545"/>
      <c r="J10" s="545"/>
      <c r="K10" s="593"/>
      <c r="L10" s="600" t="s">
        <v>112</v>
      </c>
      <c r="M10" s="580"/>
      <c r="N10" s="580"/>
      <c r="O10" s="580"/>
      <c r="P10" s="580"/>
      <c r="Q10" s="581"/>
      <c r="R10" s="601">
        <v>62214</v>
      </c>
      <c r="S10" s="602"/>
      <c r="T10" s="602"/>
      <c r="U10" s="602"/>
      <c r="V10" s="603"/>
      <c r="W10" s="538"/>
      <c r="X10" s="539"/>
      <c r="Y10" s="539"/>
      <c r="Z10" s="539"/>
      <c r="AA10" s="539"/>
      <c r="AB10" s="539"/>
      <c r="AC10" s="539"/>
      <c r="AD10" s="539"/>
      <c r="AE10" s="539"/>
      <c r="AF10" s="539"/>
      <c r="AG10" s="539"/>
      <c r="AH10" s="539"/>
      <c r="AI10" s="539"/>
      <c r="AJ10" s="539"/>
      <c r="AK10" s="539"/>
      <c r="AL10" s="542"/>
      <c r="AM10" s="579" t="s">
        <v>113</v>
      </c>
      <c r="AN10" s="580"/>
      <c r="AO10" s="580"/>
      <c r="AP10" s="580"/>
      <c r="AQ10" s="580"/>
      <c r="AR10" s="580"/>
      <c r="AS10" s="580"/>
      <c r="AT10" s="581"/>
      <c r="AU10" s="582" t="s">
        <v>109</v>
      </c>
      <c r="AV10" s="583"/>
      <c r="AW10" s="583"/>
      <c r="AX10" s="583"/>
      <c r="AY10" s="584" t="s">
        <v>114</v>
      </c>
      <c r="AZ10" s="585"/>
      <c r="BA10" s="585"/>
      <c r="BB10" s="585"/>
      <c r="BC10" s="585"/>
      <c r="BD10" s="585"/>
      <c r="BE10" s="585"/>
      <c r="BF10" s="585"/>
      <c r="BG10" s="585"/>
      <c r="BH10" s="585"/>
      <c r="BI10" s="585"/>
      <c r="BJ10" s="585"/>
      <c r="BK10" s="585"/>
      <c r="BL10" s="585"/>
      <c r="BM10" s="586"/>
      <c r="BN10" s="550">
        <v>830742</v>
      </c>
      <c r="BO10" s="551"/>
      <c r="BP10" s="551"/>
      <c r="BQ10" s="551"/>
      <c r="BR10" s="551"/>
      <c r="BS10" s="551"/>
      <c r="BT10" s="551"/>
      <c r="BU10" s="552"/>
      <c r="BV10" s="550">
        <v>833280</v>
      </c>
      <c r="BW10" s="551"/>
      <c r="BX10" s="551"/>
      <c r="BY10" s="551"/>
      <c r="BZ10" s="551"/>
      <c r="CA10" s="551"/>
      <c r="CB10" s="551"/>
      <c r="CC10" s="552"/>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4"/>
      <c r="C11" s="545"/>
      <c r="D11" s="545"/>
      <c r="E11" s="545"/>
      <c r="F11" s="545"/>
      <c r="G11" s="545"/>
      <c r="H11" s="545"/>
      <c r="I11" s="545"/>
      <c r="J11" s="545"/>
      <c r="K11" s="593"/>
      <c r="L11" s="604" t="s">
        <v>116</v>
      </c>
      <c r="M11" s="605"/>
      <c r="N11" s="605"/>
      <c r="O11" s="605"/>
      <c r="P11" s="605"/>
      <c r="Q11" s="606"/>
      <c r="R11" s="607" t="s">
        <v>117</v>
      </c>
      <c r="S11" s="608"/>
      <c r="T11" s="608"/>
      <c r="U11" s="608"/>
      <c r="V11" s="609"/>
      <c r="W11" s="538"/>
      <c r="X11" s="539"/>
      <c r="Y11" s="539"/>
      <c r="Z11" s="539"/>
      <c r="AA11" s="539"/>
      <c r="AB11" s="539"/>
      <c r="AC11" s="539"/>
      <c r="AD11" s="539"/>
      <c r="AE11" s="539"/>
      <c r="AF11" s="539"/>
      <c r="AG11" s="539"/>
      <c r="AH11" s="539"/>
      <c r="AI11" s="539"/>
      <c r="AJ11" s="539"/>
      <c r="AK11" s="539"/>
      <c r="AL11" s="542"/>
      <c r="AM11" s="579" t="s">
        <v>118</v>
      </c>
      <c r="AN11" s="580"/>
      <c r="AO11" s="580"/>
      <c r="AP11" s="580"/>
      <c r="AQ11" s="580"/>
      <c r="AR11" s="580"/>
      <c r="AS11" s="580"/>
      <c r="AT11" s="581"/>
      <c r="AU11" s="582" t="s">
        <v>119</v>
      </c>
      <c r="AV11" s="583"/>
      <c r="AW11" s="583"/>
      <c r="AX11" s="583"/>
      <c r="AY11" s="584" t="s">
        <v>120</v>
      </c>
      <c r="AZ11" s="585"/>
      <c r="BA11" s="585"/>
      <c r="BB11" s="585"/>
      <c r="BC11" s="585"/>
      <c r="BD11" s="585"/>
      <c r="BE11" s="585"/>
      <c r="BF11" s="585"/>
      <c r="BG11" s="585"/>
      <c r="BH11" s="585"/>
      <c r="BI11" s="585"/>
      <c r="BJ11" s="585"/>
      <c r="BK11" s="585"/>
      <c r="BL11" s="585"/>
      <c r="BM11" s="586"/>
      <c r="BN11" s="550">
        <v>0</v>
      </c>
      <c r="BO11" s="551"/>
      <c r="BP11" s="551"/>
      <c r="BQ11" s="551"/>
      <c r="BR11" s="551"/>
      <c r="BS11" s="551"/>
      <c r="BT11" s="551"/>
      <c r="BU11" s="552"/>
      <c r="BV11" s="550">
        <v>0</v>
      </c>
      <c r="BW11" s="551"/>
      <c r="BX11" s="551"/>
      <c r="BY11" s="551"/>
      <c r="BZ11" s="551"/>
      <c r="CA11" s="551"/>
      <c r="CB11" s="551"/>
      <c r="CC11" s="552"/>
      <c r="CD11" s="553" t="s">
        <v>121</v>
      </c>
      <c r="CE11" s="554"/>
      <c r="CF11" s="554"/>
      <c r="CG11" s="554"/>
      <c r="CH11" s="554"/>
      <c r="CI11" s="554"/>
      <c r="CJ11" s="554"/>
      <c r="CK11" s="554"/>
      <c r="CL11" s="554"/>
      <c r="CM11" s="554"/>
      <c r="CN11" s="554"/>
      <c r="CO11" s="554"/>
      <c r="CP11" s="554"/>
      <c r="CQ11" s="554"/>
      <c r="CR11" s="554"/>
      <c r="CS11" s="555"/>
      <c r="CT11" s="590" t="s">
        <v>122</v>
      </c>
      <c r="CU11" s="591"/>
      <c r="CV11" s="591"/>
      <c r="CW11" s="591"/>
      <c r="CX11" s="591"/>
      <c r="CY11" s="591"/>
      <c r="CZ11" s="591"/>
      <c r="DA11" s="592"/>
      <c r="DB11" s="590" t="s">
        <v>122</v>
      </c>
      <c r="DC11" s="591"/>
      <c r="DD11" s="591"/>
      <c r="DE11" s="591"/>
      <c r="DF11" s="591"/>
      <c r="DG11" s="591"/>
      <c r="DH11" s="591"/>
      <c r="DI11" s="592"/>
      <c r="DJ11" s="165"/>
      <c r="DK11" s="165"/>
      <c r="DL11" s="165"/>
      <c r="DM11" s="165"/>
      <c r="DN11" s="165"/>
      <c r="DO11" s="165"/>
    </row>
    <row r="12" spans="1:119" ht="18.75" customHeight="1">
      <c r="A12" s="166"/>
      <c r="B12" s="610" t="s">
        <v>123</v>
      </c>
      <c r="C12" s="611"/>
      <c r="D12" s="611"/>
      <c r="E12" s="611"/>
      <c r="F12" s="611"/>
      <c r="G12" s="611"/>
      <c r="H12" s="611"/>
      <c r="I12" s="611"/>
      <c r="J12" s="611"/>
      <c r="K12" s="612"/>
      <c r="L12" s="619" t="s">
        <v>124</v>
      </c>
      <c r="M12" s="620"/>
      <c r="N12" s="620"/>
      <c r="O12" s="620"/>
      <c r="P12" s="620"/>
      <c r="Q12" s="621"/>
      <c r="R12" s="622">
        <v>61998</v>
      </c>
      <c r="S12" s="623"/>
      <c r="T12" s="623"/>
      <c r="U12" s="623"/>
      <c r="V12" s="624"/>
      <c r="W12" s="625" t="s">
        <v>1</v>
      </c>
      <c r="X12" s="583"/>
      <c r="Y12" s="583"/>
      <c r="Z12" s="583"/>
      <c r="AA12" s="583"/>
      <c r="AB12" s="626"/>
      <c r="AC12" s="582" t="s">
        <v>125</v>
      </c>
      <c r="AD12" s="583"/>
      <c r="AE12" s="583"/>
      <c r="AF12" s="583"/>
      <c r="AG12" s="626"/>
      <c r="AH12" s="582" t="s">
        <v>126</v>
      </c>
      <c r="AI12" s="583"/>
      <c r="AJ12" s="583"/>
      <c r="AK12" s="583"/>
      <c r="AL12" s="627"/>
      <c r="AM12" s="579" t="s">
        <v>127</v>
      </c>
      <c r="AN12" s="580"/>
      <c r="AO12" s="580"/>
      <c r="AP12" s="580"/>
      <c r="AQ12" s="580"/>
      <c r="AR12" s="580"/>
      <c r="AS12" s="580"/>
      <c r="AT12" s="581"/>
      <c r="AU12" s="582" t="s">
        <v>128</v>
      </c>
      <c r="AV12" s="583"/>
      <c r="AW12" s="583"/>
      <c r="AX12" s="583"/>
      <c r="AY12" s="584" t="s">
        <v>129</v>
      </c>
      <c r="AZ12" s="585"/>
      <c r="BA12" s="585"/>
      <c r="BB12" s="585"/>
      <c r="BC12" s="585"/>
      <c r="BD12" s="585"/>
      <c r="BE12" s="585"/>
      <c r="BF12" s="585"/>
      <c r="BG12" s="585"/>
      <c r="BH12" s="585"/>
      <c r="BI12" s="585"/>
      <c r="BJ12" s="585"/>
      <c r="BK12" s="585"/>
      <c r="BL12" s="585"/>
      <c r="BM12" s="586"/>
      <c r="BN12" s="550">
        <v>545549</v>
      </c>
      <c r="BO12" s="551"/>
      <c r="BP12" s="551"/>
      <c r="BQ12" s="551"/>
      <c r="BR12" s="551"/>
      <c r="BS12" s="551"/>
      <c r="BT12" s="551"/>
      <c r="BU12" s="552"/>
      <c r="BV12" s="550">
        <v>494948</v>
      </c>
      <c r="BW12" s="551"/>
      <c r="BX12" s="551"/>
      <c r="BY12" s="551"/>
      <c r="BZ12" s="551"/>
      <c r="CA12" s="551"/>
      <c r="CB12" s="551"/>
      <c r="CC12" s="552"/>
      <c r="CD12" s="553" t="s">
        <v>130</v>
      </c>
      <c r="CE12" s="554"/>
      <c r="CF12" s="554"/>
      <c r="CG12" s="554"/>
      <c r="CH12" s="554"/>
      <c r="CI12" s="554"/>
      <c r="CJ12" s="554"/>
      <c r="CK12" s="554"/>
      <c r="CL12" s="554"/>
      <c r="CM12" s="554"/>
      <c r="CN12" s="554"/>
      <c r="CO12" s="554"/>
      <c r="CP12" s="554"/>
      <c r="CQ12" s="554"/>
      <c r="CR12" s="554"/>
      <c r="CS12" s="555"/>
      <c r="CT12" s="590" t="s">
        <v>122</v>
      </c>
      <c r="CU12" s="591"/>
      <c r="CV12" s="591"/>
      <c r="CW12" s="591"/>
      <c r="CX12" s="591"/>
      <c r="CY12" s="591"/>
      <c r="CZ12" s="591"/>
      <c r="DA12" s="592"/>
      <c r="DB12" s="590" t="s">
        <v>122</v>
      </c>
      <c r="DC12" s="591"/>
      <c r="DD12" s="591"/>
      <c r="DE12" s="591"/>
      <c r="DF12" s="591"/>
      <c r="DG12" s="591"/>
      <c r="DH12" s="591"/>
      <c r="DI12" s="592"/>
      <c r="DJ12" s="165"/>
      <c r="DK12" s="165"/>
      <c r="DL12" s="165"/>
      <c r="DM12" s="165"/>
      <c r="DN12" s="165"/>
      <c r="DO12" s="165"/>
    </row>
    <row r="13" spans="1:119" ht="18.75" customHeight="1">
      <c r="A13" s="166"/>
      <c r="B13" s="613"/>
      <c r="C13" s="614"/>
      <c r="D13" s="614"/>
      <c r="E13" s="614"/>
      <c r="F13" s="614"/>
      <c r="G13" s="614"/>
      <c r="H13" s="614"/>
      <c r="I13" s="614"/>
      <c r="J13" s="614"/>
      <c r="K13" s="615"/>
      <c r="L13" s="176"/>
      <c r="M13" s="638" t="s">
        <v>131</v>
      </c>
      <c r="N13" s="639"/>
      <c r="O13" s="639"/>
      <c r="P13" s="639"/>
      <c r="Q13" s="640"/>
      <c r="R13" s="631">
        <v>61576</v>
      </c>
      <c r="S13" s="632"/>
      <c r="T13" s="632"/>
      <c r="U13" s="632"/>
      <c r="V13" s="633"/>
      <c r="W13" s="566" t="s">
        <v>132</v>
      </c>
      <c r="X13" s="567"/>
      <c r="Y13" s="567"/>
      <c r="Z13" s="567"/>
      <c r="AA13" s="567"/>
      <c r="AB13" s="557"/>
      <c r="AC13" s="601">
        <v>3299</v>
      </c>
      <c r="AD13" s="602"/>
      <c r="AE13" s="602"/>
      <c r="AF13" s="602"/>
      <c r="AG13" s="641"/>
      <c r="AH13" s="601">
        <v>3510</v>
      </c>
      <c r="AI13" s="602"/>
      <c r="AJ13" s="602"/>
      <c r="AK13" s="602"/>
      <c r="AL13" s="603"/>
      <c r="AM13" s="579" t="s">
        <v>133</v>
      </c>
      <c r="AN13" s="580"/>
      <c r="AO13" s="580"/>
      <c r="AP13" s="580"/>
      <c r="AQ13" s="580"/>
      <c r="AR13" s="580"/>
      <c r="AS13" s="580"/>
      <c r="AT13" s="581"/>
      <c r="AU13" s="582" t="s">
        <v>134</v>
      </c>
      <c r="AV13" s="583"/>
      <c r="AW13" s="583"/>
      <c r="AX13" s="583"/>
      <c r="AY13" s="584" t="s">
        <v>135</v>
      </c>
      <c r="AZ13" s="585"/>
      <c r="BA13" s="585"/>
      <c r="BB13" s="585"/>
      <c r="BC13" s="585"/>
      <c r="BD13" s="585"/>
      <c r="BE13" s="585"/>
      <c r="BF13" s="585"/>
      <c r="BG13" s="585"/>
      <c r="BH13" s="585"/>
      <c r="BI13" s="585"/>
      <c r="BJ13" s="585"/>
      <c r="BK13" s="585"/>
      <c r="BL13" s="585"/>
      <c r="BM13" s="586"/>
      <c r="BN13" s="550">
        <v>-113125</v>
      </c>
      <c r="BO13" s="551"/>
      <c r="BP13" s="551"/>
      <c r="BQ13" s="551"/>
      <c r="BR13" s="551"/>
      <c r="BS13" s="551"/>
      <c r="BT13" s="551"/>
      <c r="BU13" s="552"/>
      <c r="BV13" s="550">
        <v>333509</v>
      </c>
      <c r="BW13" s="551"/>
      <c r="BX13" s="551"/>
      <c r="BY13" s="551"/>
      <c r="BZ13" s="551"/>
      <c r="CA13" s="551"/>
      <c r="CB13" s="551"/>
      <c r="CC13" s="552"/>
      <c r="CD13" s="553" t="s">
        <v>136</v>
      </c>
      <c r="CE13" s="554"/>
      <c r="CF13" s="554"/>
      <c r="CG13" s="554"/>
      <c r="CH13" s="554"/>
      <c r="CI13" s="554"/>
      <c r="CJ13" s="554"/>
      <c r="CK13" s="554"/>
      <c r="CL13" s="554"/>
      <c r="CM13" s="554"/>
      <c r="CN13" s="554"/>
      <c r="CO13" s="554"/>
      <c r="CP13" s="554"/>
      <c r="CQ13" s="554"/>
      <c r="CR13" s="554"/>
      <c r="CS13" s="555"/>
      <c r="CT13" s="547">
        <v>4.7</v>
      </c>
      <c r="CU13" s="548"/>
      <c r="CV13" s="548"/>
      <c r="CW13" s="548"/>
      <c r="CX13" s="548"/>
      <c r="CY13" s="548"/>
      <c r="CZ13" s="548"/>
      <c r="DA13" s="549"/>
      <c r="DB13" s="547">
        <v>3.7</v>
      </c>
      <c r="DC13" s="548"/>
      <c r="DD13" s="548"/>
      <c r="DE13" s="548"/>
      <c r="DF13" s="548"/>
      <c r="DG13" s="548"/>
      <c r="DH13" s="548"/>
      <c r="DI13" s="549"/>
      <c r="DJ13" s="165"/>
      <c r="DK13" s="165"/>
      <c r="DL13" s="165"/>
      <c r="DM13" s="165"/>
      <c r="DN13" s="165"/>
      <c r="DO13" s="165"/>
    </row>
    <row r="14" spans="1:119" ht="18.75" customHeight="1" thickBot="1">
      <c r="A14" s="166"/>
      <c r="B14" s="613"/>
      <c r="C14" s="614"/>
      <c r="D14" s="614"/>
      <c r="E14" s="614"/>
      <c r="F14" s="614"/>
      <c r="G14" s="614"/>
      <c r="H14" s="614"/>
      <c r="I14" s="614"/>
      <c r="J14" s="614"/>
      <c r="K14" s="615"/>
      <c r="L14" s="628" t="s">
        <v>137</v>
      </c>
      <c r="M14" s="629"/>
      <c r="N14" s="629"/>
      <c r="O14" s="629"/>
      <c r="P14" s="629"/>
      <c r="Q14" s="630"/>
      <c r="R14" s="631">
        <v>62164</v>
      </c>
      <c r="S14" s="632"/>
      <c r="T14" s="632"/>
      <c r="U14" s="632"/>
      <c r="V14" s="633"/>
      <c r="W14" s="540"/>
      <c r="X14" s="541"/>
      <c r="Y14" s="541"/>
      <c r="Z14" s="541"/>
      <c r="AA14" s="541"/>
      <c r="AB14" s="530"/>
      <c r="AC14" s="634">
        <v>10.5</v>
      </c>
      <c r="AD14" s="635"/>
      <c r="AE14" s="635"/>
      <c r="AF14" s="635"/>
      <c r="AG14" s="636"/>
      <c r="AH14" s="634">
        <v>11.5</v>
      </c>
      <c r="AI14" s="635"/>
      <c r="AJ14" s="635"/>
      <c r="AK14" s="635"/>
      <c r="AL14" s="637"/>
      <c r="AM14" s="579"/>
      <c r="AN14" s="580"/>
      <c r="AO14" s="580"/>
      <c r="AP14" s="580"/>
      <c r="AQ14" s="580"/>
      <c r="AR14" s="580"/>
      <c r="AS14" s="580"/>
      <c r="AT14" s="581"/>
      <c r="AU14" s="582"/>
      <c r="AV14" s="583"/>
      <c r="AW14" s="583"/>
      <c r="AX14" s="583"/>
      <c r="AY14" s="584"/>
      <c r="AZ14" s="585"/>
      <c r="BA14" s="585"/>
      <c r="BB14" s="585"/>
      <c r="BC14" s="585"/>
      <c r="BD14" s="585"/>
      <c r="BE14" s="585"/>
      <c r="BF14" s="585"/>
      <c r="BG14" s="585"/>
      <c r="BH14" s="585"/>
      <c r="BI14" s="585"/>
      <c r="BJ14" s="585"/>
      <c r="BK14" s="585"/>
      <c r="BL14" s="585"/>
      <c r="BM14" s="586"/>
      <c r="BN14" s="550"/>
      <c r="BO14" s="551"/>
      <c r="BP14" s="551"/>
      <c r="BQ14" s="551"/>
      <c r="BR14" s="551"/>
      <c r="BS14" s="551"/>
      <c r="BT14" s="551"/>
      <c r="BU14" s="552"/>
      <c r="BV14" s="550"/>
      <c r="BW14" s="551"/>
      <c r="BX14" s="551"/>
      <c r="BY14" s="551"/>
      <c r="BZ14" s="551"/>
      <c r="CA14" s="551"/>
      <c r="CB14" s="551"/>
      <c r="CC14" s="552"/>
      <c r="CD14" s="642" t="s">
        <v>138</v>
      </c>
      <c r="CE14" s="643"/>
      <c r="CF14" s="643"/>
      <c r="CG14" s="643"/>
      <c r="CH14" s="643"/>
      <c r="CI14" s="643"/>
      <c r="CJ14" s="643"/>
      <c r="CK14" s="643"/>
      <c r="CL14" s="643"/>
      <c r="CM14" s="643"/>
      <c r="CN14" s="643"/>
      <c r="CO14" s="643"/>
      <c r="CP14" s="643"/>
      <c r="CQ14" s="643"/>
      <c r="CR14" s="643"/>
      <c r="CS14" s="644"/>
      <c r="CT14" s="645">
        <v>24.2</v>
      </c>
      <c r="CU14" s="646"/>
      <c r="CV14" s="646"/>
      <c r="CW14" s="646"/>
      <c r="CX14" s="646"/>
      <c r="CY14" s="646"/>
      <c r="CZ14" s="646"/>
      <c r="DA14" s="647"/>
      <c r="DB14" s="645">
        <v>35.5</v>
      </c>
      <c r="DC14" s="646"/>
      <c r="DD14" s="646"/>
      <c r="DE14" s="646"/>
      <c r="DF14" s="646"/>
      <c r="DG14" s="646"/>
      <c r="DH14" s="646"/>
      <c r="DI14" s="647"/>
      <c r="DJ14" s="165"/>
      <c r="DK14" s="165"/>
      <c r="DL14" s="165"/>
      <c r="DM14" s="165"/>
      <c r="DN14" s="165"/>
      <c r="DO14" s="165"/>
    </row>
    <row r="15" spans="1:119" ht="18.75" customHeight="1">
      <c r="A15" s="166"/>
      <c r="B15" s="613"/>
      <c r="C15" s="614"/>
      <c r="D15" s="614"/>
      <c r="E15" s="614"/>
      <c r="F15" s="614"/>
      <c r="G15" s="614"/>
      <c r="H15" s="614"/>
      <c r="I15" s="614"/>
      <c r="J15" s="614"/>
      <c r="K15" s="615"/>
      <c r="L15" s="176"/>
      <c r="M15" s="638" t="s">
        <v>131</v>
      </c>
      <c r="N15" s="639"/>
      <c r="O15" s="639"/>
      <c r="P15" s="639"/>
      <c r="Q15" s="640"/>
      <c r="R15" s="631">
        <v>61796</v>
      </c>
      <c r="S15" s="632"/>
      <c r="T15" s="632"/>
      <c r="U15" s="632"/>
      <c r="V15" s="633"/>
      <c r="W15" s="566" t="s">
        <v>139</v>
      </c>
      <c r="X15" s="567"/>
      <c r="Y15" s="567"/>
      <c r="Z15" s="567"/>
      <c r="AA15" s="567"/>
      <c r="AB15" s="557"/>
      <c r="AC15" s="601">
        <v>9417</v>
      </c>
      <c r="AD15" s="602"/>
      <c r="AE15" s="602"/>
      <c r="AF15" s="602"/>
      <c r="AG15" s="641"/>
      <c r="AH15" s="601">
        <v>9280</v>
      </c>
      <c r="AI15" s="602"/>
      <c r="AJ15" s="602"/>
      <c r="AK15" s="602"/>
      <c r="AL15" s="603"/>
      <c r="AM15" s="579"/>
      <c r="AN15" s="580"/>
      <c r="AO15" s="580"/>
      <c r="AP15" s="580"/>
      <c r="AQ15" s="580"/>
      <c r="AR15" s="580"/>
      <c r="AS15" s="580"/>
      <c r="AT15" s="581"/>
      <c r="AU15" s="582"/>
      <c r="AV15" s="583"/>
      <c r="AW15" s="583"/>
      <c r="AX15" s="583"/>
      <c r="AY15" s="510" t="s">
        <v>140</v>
      </c>
      <c r="AZ15" s="511"/>
      <c r="BA15" s="511"/>
      <c r="BB15" s="511"/>
      <c r="BC15" s="511"/>
      <c r="BD15" s="511"/>
      <c r="BE15" s="511"/>
      <c r="BF15" s="511"/>
      <c r="BG15" s="511"/>
      <c r="BH15" s="511"/>
      <c r="BI15" s="511"/>
      <c r="BJ15" s="511"/>
      <c r="BK15" s="511"/>
      <c r="BL15" s="511"/>
      <c r="BM15" s="512"/>
      <c r="BN15" s="513">
        <v>7228631</v>
      </c>
      <c r="BO15" s="514"/>
      <c r="BP15" s="514"/>
      <c r="BQ15" s="514"/>
      <c r="BR15" s="514"/>
      <c r="BS15" s="514"/>
      <c r="BT15" s="514"/>
      <c r="BU15" s="515"/>
      <c r="BV15" s="513">
        <v>7058808</v>
      </c>
      <c r="BW15" s="514"/>
      <c r="BX15" s="514"/>
      <c r="BY15" s="514"/>
      <c r="BZ15" s="514"/>
      <c r="CA15" s="514"/>
      <c r="CB15" s="514"/>
      <c r="CC15" s="515"/>
      <c r="CD15" s="648" t="s">
        <v>141</v>
      </c>
      <c r="CE15" s="649"/>
      <c r="CF15" s="649"/>
      <c r="CG15" s="649"/>
      <c r="CH15" s="649"/>
      <c r="CI15" s="649"/>
      <c r="CJ15" s="649"/>
      <c r="CK15" s="649"/>
      <c r="CL15" s="649"/>
      <c r="CM15" s="649"/>
      <c r="CN15" s="649"/>
      <c r="CO15" s="649"/>
      <c r="CP15" s="649"/>
      <c r="CQ15" s="649"/>
      <c r="CR15" s="649"/>
      <c r="CS15" s="650"/>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613"/>
      <c r="C16" s="614"/>
      <c r="D16" s="614"/>
      <c r="E16" s="614"/>
      <c r="F16" s="614"/>
      <c r="G16" s="614"/>
      <c r="H16" s="614"/>
      <c r="I16" s="614"/>
      <c r="J16" s="614"/>
      <c r="K16" s="615"/>
      <c r="L16" s="628" t="s">
        <v>142</v>
      </c>
      <c r="M16" s="659"/>
      <c r="N16" s="659"/>
      <c r="O16" s="659"/>
      <c r="P16" s="659"/>
      <c r="Q16" s="660"/>
      <c r="R16" s="651" t="s">
        <v>143</v>
      </c>
      <c r="S16" s="652"/>
      <c r="T16" s="652"/>
      <c r="U16" s="652"/>
      <c r="V16" s="653"/>
      <c r="W16" s="540"/>
      <c r="X16" s="541"/>
      <c r="Y16" s="541"/>
      <c r="Z16" s="541"/>
      <c r="AA16" s="541"/>
      <c r="AB16" s="530"/>
      <c r="AC16" s="634">
        <v>30</v>
      </c>
      <c r="AD16" s="635"/>
      <c r="AE16" s="635"/>
      <c r="AF16" s="635"/>
      <c r="AG16" s="636"/>
      <c r="AH16" s="634">
        <v>30.4</v>
      </c>
      <c r="AI16" s="635"/>
      <c r="AJ16" s="635"/>
      <c r="AK16" s="635"/>
      <c r="AL16" s="637"/>
      <c r="AM16" s="579"/>
      <c r="AN16" s="580"/>
      <c r="AO16" s="580"/>
      <c r="AP16" s="580"/>
      <c r="AQ16" s="580"/>
      <c r="AR16" s="580"/>
      <c r="AS16" s="580"/>
      <c r="AT16" s="581"/>
      <c r="AU16" s="582"/>
      <c r="AV16" s="583"/>
      <c r="AW16" s="583"/>
      <c r="AX16" s="583"/>
      <c r="AY16" s="584" t="s">
        <v>144</v>
      </c>
      <c r="AZ16" s="585"/>
      <c r="BA16" s="585"/>
      <c r="BB16" s="585"/>
      <c r="BC16" s="585"/>
      <c r="BD16" s="585"/>
      <c r="BE16" s="585"/>
      <c r="BF16" s="585"/>
      <c r="BG16" s="585"/>
      <c r="BH16" s="585"/>
      <c r="BI16" s="585"/>
      <c r="BJ16" s="585"/>
      <c r="BK16" s="585"/>
      <c r="BL16" s="585"/>
      <c r="BM16" s="586"/>
      <c r="BN16" s="550">
        <v>10386198</v>
      </c>
      <c r="BO16" s="551"/>
      <c r="BP16" s="551"/>
      <c r="BQ16" s="551"/>
      <c r="BR16" s="551"/>
      <c r="BS16" s="551"/>
      <c r="BT16" s="551"/>
      <c r="BU16" s="552"/>
      <c r="BV16" s="550">
        <v>10348611</v>
      </c>
      <c r="BW16" s="551"/>
      <c r="BX16" s="551"/>
      <c r="BY16" s="551"/>
      <c r="BZ16" s="551"/>
      <c r="CA16" s="551"/>
      <c r="CB16" s="551"/>
      <c r="CC16" s="552"/>
      <c r="CD16" s="180"/>
      <c r="CE16" s="657"/>
      <c r="CF16" s="657"/>
      <c r="CG16" s="657"/>
      <c r="CH16" s="657"/>
      <c r="CI16" s="657"/>
      <c r="CJ16" s="657"/>
      <c r="CK16" s="657"/>
      <c r="CL16" s="657"/>
      <c r="CM16" s="657"/>
      <c r="CN16" s="657"/>
      <c r="CO16" s="657"/>
      <c r="CP16" s="657"/>
      <c r="CQ16" s="657"/>
      <c r="CR16" s="657"/>
      <c r="CS16" s="658"/>
      <c r="CT16" s="547"/>
      <c r="CU16" s="548"/>
      <c r="CV16" s="548"/>
      <c r="CW16" s="548"/>
      <c r="CX16" s="548"/>
      <c r="CY16" s="548"/>
      <c r="CZ16" s="548"/>
      <c r="DA16" s="549"/>
      <c r="DB16" s="547"/>
      <c r="DC16" s="548"/>
      <c r="DD16" s="548"/>
      <c r="DE16" s="548"/>
      <c r="DF16" s="548"/>
      <c r="DG16" s="548"/>
      <c r="DH16" s="548"/>
      <c r="DI16" s="549"/>
      <c r="DJ16" s="165"/>
      <c r="DK16" s="165"/>
      <c r="DL16" s="165"/>
      <c r="DM16" s="165"/>
      <c r="DN16" s="165"/>
      <c r="DO16" s="165"/>
    </row>
    <row r="17" spans="1:119" ht="18.75" customHeight="1" thickBot="1">
      <c r="A17" s="166"/>
      <c r="B17" s="616"/>
      <c r="C17" s="617"/>
      <c r="D17" s="617"/>
      <c r="E17" s="617"/>
      <c r="F17" s="617"/>
      <c r="G17" s="617"/>
      <c r="H17" s="617"/>
      <c r="I17" s="617"/>
      <c r="J17" s="617"/>
      <c r="K17" s="618"/>
      <c r="L17" s="181"/>
      <c r="M17" s="654" t="s">
        <v>145</v>
      </c>
      <c r="N17" s="655"/>
      <c r="O17" s="655"/>
      <c r="P17" s="655"/>
      <c r="Q17" s="656"/>
      <c r="R17" s="651" t="s">
        <v>146</v>
      </c>
      <c r="S17" s="652"/>
      <c r="T17" s="652"/>
      <c r="U17" s="652"/>
      <c r="V17" s="653"/>
      <c r="W17" s="566" t="s">
        <v>147</v>
      </c>
      <c r="X17" s="567"/>
      <c r="Y17" s="567"/>
      <c r="Z17" s="567"/>
      <c r="AA17" s="567"/>
      <c r="AB17" s="557"/>
      <c r="AC17" s="601">
        <v>18692</v>
      </c>
      <c r="AD17" s="602"/>
      <c r="AE17" s="602"/>
      <c r="AF17" s="602"/>
      <c r="AG17" s="641"/>
      <c r="AH17" s="601">
        <v>17753</v>
      </c>
      <c r="AI17" s="602"/>
      <c r="AJ17" s="602"/>
      <c r="AK17" s="602"/>
      <c r="AL17" s="603"/>
      <c r="AM17" s="579"/>
      <c r="AN17" s="580"/>
      <c r="AO17" s="580"/>
      <c r="AP17" s="580"/>
      <c r="AQ17" s="580"/>
      <c r="AR17" s="580"/>
      <c r="AS17" s="580"/>
      <c r="AT17" s="581"/>
      <c r="AU17" s="582"/>
      <c r="AV17" s="583"/>
      <c r="AW17" s="583"/>
      <c r="AX17" s="583"/>
      <c r="AY17" s="584" t="s">
        <v>148</v>
      </c>
      <c r="AZ17" s="585"/>
      <c r="BA17" s="585"/>
      <c r="BB17" s="585"/>
      <c r="BC17" s="585"/>
      <c r="BD17" s="585"/>
      <c r="BE17" s="585"/>
      <c r="BF17" s="585"/>
      <c r="BG17" s="585"/>
      <c r="BH17" s="585"/>
      <c r="BI17" s="585"/>
      <c r="BJ17" s="585"/>
      <c r="BK17" s="585"/>
      <c r="BL17" s="585"/>
      <c r="BM17" s="586"/>
      <c r="BN17" s="550">
        <v>9227011</v>
      </c>
      <c r="BO17" s="551"/>
      <c r="BP17" s="551"/>
      <c r="BQ17" s="551"/>
      <c r="BR17" s="551"/>
      <c r="BS17" s="551"/>
      <c r="BT17" s="551"/>
      <c r="BU17" s="552"/>
      <c r="BV17" s="550">
        <v>9005551</v>
      </c>
      <c r="BW17" s="551"/>
      <c r="BX17" s="551"/>
      <c r="BY17" s="551"/>
      <c r="BZ17" s="551"/>
      <c r="CA17" s="551"/>
      <c r="CB17" s="551"/>
      <c r="CC17" s="552"/>
      <c r="CD17" s="180"/>
      <c r="CE17" s="657"/>
      <c r="CF17" s="657"/>
      <c r="CG17" s="657"/>
      <c r="CH17" s="657"/>
      <c r="CI17" s="657"/>
      <c r="CJ17" s="657"/>
      <c r="CK17" s="657"/>
      <c r="CL17" s="657"/>
      <c r="CM17" s="657"/>
      <c r="CN17" s="657"/>
      <c r="CO17" s="657"/>
      <c r="CP17" s="657"/>
      <c r="CQ17" s="657"/>
      <c r="CR17" s="657"/>
      <c r="CS17" s="658"/>
      <c r="CT17" s="547"/>
      <c r="CU17" s="548"/>
      <c r="CV17" s="548"/>
      <c r="CW17" s="548"/>
      <c r="CX17" s="548"/>
      <c r="CY17" s="548"/>
      <c r="CZ17" s="548"/>
      <c r="DA17" s="549"/>
      <c r="DB17" s="547"/>
      <c r="DC17" s="548"/>
      <c r="DD17" s="548"/>
      <c r="DE17" s="548"/>
      <c r="DF17" s="548"/>
      <c r="DG17" s="548"/>
      <c r="DH17" s="548"/>
      <c r="DI17" s="549"/>
      <c r="DJ17" s="165"/>
      <c r="DK17" s="165"/>
      <c r="DL17" s="165"/>
      <c r="DM17" s="165"/>
      <c r="DN17" s="165"/>
      <c r="DO17" s="165"/>
    </row>
    <row r="18" spans="1:119" ht="18.75" customHeight="1" thickBot="1">
      <c r="A18" s="166"/>
      <c r="B18" s="661" t="s">
        <v>149</v>
      </c>
      <c r="C18" s="593"/>
      <c r="D18" s="593"/>
      <c r="E18" s="662"/>
      <c r="F18" s="662"/>
      <c r="G18" s="662"/>
      <c r="H18" s="662"/>
      <c r="I18" s="662"/>
      <c r="J18" s="662"/>
      <c r="K18" s="662"/>
      <c r="L18" s="663">
        <v>113.01</v>
      </c>
      <c r="M18" s="663"/>
      <c r="N18" s="663"/>
      <c r="O18" s="663"/>
      <c r="P18" s="663"/>
      <c r="Q18" s="663"/>
      <c r="R18" s="664"/>
      <c r="S18" s="664"/>
      <c r="T18" s="664"/>
      <c r="U18" s="664"/>
      <c r="V18" s="665"/>
      <c r="W18" s="568"/>
      <c r="X18" s="569"/>
      <c r="Y18" s="569"/>
      <c r="Z18" s="569"/>
      <c r="AA18" s="569"/>
      <c r="AB18" s="560"/>
      <c r="AC18" s="666">
        <v>59.5</v>
      </c>
      <c r="AD18" s="667"/>
      <c r="AE18" s="667"/>
      <c r="AF18" s="667"/>
      <c r="AG18" s="668"/>
      <c r="AH18" s="666">
        <v>58.1</v>
      </c>
      <c r="AI18" s="667"/>
      <c r="AJ18" s="667"/>
      <c r="AK18" s="667"/>
      <c r="AL18" s="669"/>
      <c r="AM18" s="579"/>
      <c r="AN18" s="580"/>
      <c r="AO18" s="580"/>
      <c r="AP18" s="580"/>
      <c r="AQ18" s="580"/>
      <c r="AR18" s="580"/>
      <c r="AS18" s="580"/>
      <c r="AT18" s="581"/>
      <c r="AU18" s="582"/>
      <c r="AV18" s="583"/>
      <c r="AW18" s="583"/>
      <c r="AX18" s="583"/>
      <c r="AY18" s="584" t="s">
        <v>150</v>
      </c>
      <c r="AZ18" s="585"/>
      <c r="BA18" s="585"/>
      <c r="BB18" s="585"/>
      <c r="BC18" s="585"/>
      <c r="BD18" s="585"/>
      <c r="BE18" s="585"/>
      <c r="BF18" s="585"/>
      <c r="BG18" s="585"/>
      <c r="BH18" s="585"/>
      <c r="BI18" s="585"/>
      <c r="BJ18" s="585"/>
      <c r="BK18" s="585"/>
      <c r="BL18" s="585"/>
      <c r="BM18" s="586"/>
      <c r="BN18" s="550">
        <v>12095564</v>
      </c>
      <c r="BO18" s="551"/>
      <c r="BP18" s="551"/>
      <c r="BQ18" s="551"/>
      <c r="BR18" s="551"/>
      <c r="BS18" s="551"/>
      <c r="BT18" s="551"/>
      <c r="BU18" s="552"/>
      <c r="BV18" s="550">
        <v>11623325</v>
      </c>
      <c r="BW18" s="551"/>
      <c r="BX18" s="551"/>
      <c r="BY18" s="551"/>
      <c r="BZ18" s="551"/>
      <c r="CA18" s="551"/>
      <c r="CB18" s="551"/>
      <c r="CC18" s="552"/>
      <c r="CD18" s="180"/>
      <c r="CE18" s="657"/>
      <c r="CF18" s="657"/>
      <c r="CG18" s="657"/>
      <c r="CH18" s="657"/>
      <c r="CI18" s="657"/>
      <c r="CJ18" s="657"/>
      <c r="CK18" s="657"/>
      <c r="CL18" s="657"/>
      <c r="CM18" s="657"/>
      <c r="CN18" s="657"/>
      <c r="CO18" s="657"/>
      <c r="CP18" s="657"/>
      <c r="CQ18" s="657"/>
      <c r="CR18" s="657"/>
      <c r="CS18" s="658"/>
      <c r="CT18" s="547"/>
      <c r="CU18" s="548"/>
      <c r="CV18" s="548"/>
      <c r="CW18" s="548"/>
      <c r="CX18" s="548"/>
      <c r="CY18" s="548"/>
      <c r="CZ18" s="548"/>
      <c r="DA18" s="549"/>
      <c r="DB18" s="547"/>
      <c r="DC18" s="548"/>
      <c r="DD18" s="548"/>
      <c r="DE18" s="548"/>
      <c r="DF18" s="548"/>
      <c r="DG18" s="548"/>
      <c r="DH18" s="548"/>
      <c r="DI18" s="549"/>
      <c r="DJ18" s="165"/>
      <c r="DK18" s="165"/>
      <c r="DL18" s="165"/>
      <c r="DM18" s="165"/>
      <c r="DN18" s="165"/>
      <c r="DO18" s="165"/>
    </row>
    <row r="19" spans="1:119" ht="18.75" customHeight="1" thickBot="1">
      <c r="A19" s="166"/>
      <c r="B19" s="661" t="s">
        <v>151</v>
      </c>
      <c r="C19" s="593"/>
      <c r="D19" s="593"/>
      <c r="E19" s="662"/>
      <c r="F19" s="662"/>
      <c r="G19" s="662"/>
      <c r="H19" s="662"/>
      <c r="I19" s="662"/>
      <c r="J19" s="662"/>
      <c r="K19" s="662"/>
      <c r="L19" s="670">
        <v>550</v>
      </c>
      <c r="M19" s="670"/>
      <c r="N19" s="670"/>
      <c r="O19" s="670"/>
      <c r="P19" s="670"/>
      <c r="Q19" s="670"/>
      <c r="R19" s="671"/>
      <c r="S19" s="671"/>
      <c r="T19" s="671"/>
      <c r="U19" s="671"/>
      <c r="V19" s="672"/>
      <c r="W19" s="507"/>
      <c r="X19" s="508"/>
      <c r="Y19" s="508"/>
      <c r="Z19" s="508"/>
      <c r="AA19" s="508"/>
      <c r="AB19" s="508"/>
      <c r="AC19" s="679"/>
      <c r="AD19" s="679"/>
      <c r="AE19" s="679"/>
      <c r="AF19" s="679"/>
      <c r="AG19" s="679"/>
      <c r="AH19" s="679"/>
      <c r="AI19" s="679"/>
      <c r="AJ19" s="679"/>
      <c r="AK19" s="679"/>
      <c r="AL19" s="680"/>
      <c r="AM19" s="579"/>
      <c r="AN19" s="580"/>
      <c r="AO19" s="580"/>
      <c r="AP19" s="580"/>
      <c r="AQ19" s="580"/>
      <c r="AR19" s="580"/>
      <c r="AS19" s="580"/>
      <c r="AT19" s="581"/>
      <c r="AU19" s="582"/>
      <c r="AV19" s="583"/>
      <c r="AW19" s="583"/>
      <c r="AX19" s="583"/>
      <c r="AY19" s="584" t="s">
        <v>152</v>
      </c>
      <c r="AZ19" s="585"/>
      <c r="BA19" s="585"/>
      <c r="BB19" s="585"/>
      <c r="BC19" s="585"/>
      <c r="BD19" s="585"/>
      <c r="BE19" s="585"/>
      <c r="BF19" s="585"/>
      <c r="BG19" s="585"/>
      <c r="BH19" s="585"/>
      <c r="BI19" s="585"/>
      <c r="BJ19" s="585"/>
      <c r="BK19" s="585"/>
      <c r="BL19" s="585"/>
      <c r="BM19" s="586"/>
      <c r="BN19" s="550">
        <v>17526845</v>
      </c>
      <c r="BO19" s="551"/>
      <c r="BP19" s="551"/>
      <c r="BQ19" s="551"/>
      <c r="BR19" s="551"/>
      <c r="BS19" s="551"/>
      <c r="BT19" s="551"/>
      <c r="BU19" s="552"/>
      <c r="BV19" s="550">
        <v>19753753</v>
      </c>
      <c r="BW19" s="551"/>
      <c r="BX19" s="551"/>
      <c r="BY19" s="551"/>
      <c r="BZ19" s="551"/>
      <c r="CA19" s="551"/>
      <c r="CB19" s="551"/>
      <c r="CC19" s="552"/>
      <c r="CD19" s="180"/>
      <c r="CE19" s="657"/>
      <c r="CF19" s="657"/>
      <c r="CG19" s="657"/>
      <c r="CH19" s="657"/>
      <c r="CI19" s="657"/>
      <c r="CJ19" s="657"/>
      <c r="CK19" s="657"/>
      <c r="CL19" s="657"/>
      <c r="CM19" s="657"/>
      <c r="CN19" s="657"/>
      <c r="CO19" s="657"/>
      <c r="CP19" s="657"/>
      <c r="CQ19" s="657"/>
      <c r="CR19" s="657"/>
      <c r="CS19" s="658"/>
      <c r="CT19" s="547"/>
      <c r="CU19" s="548"/>
      <c r="CV19" s="548"/>
      <c r="CW19" s="548"/>
      <c r="CX19" s="548"/>
      <c r="CY19" s="548"/>
      <c r="CZ19" s="548"/>
      <c r="DA19" s="549"/>
      <c r="DB19" s="547"/>
      <c r="DC19" s="548"/>
      <c r="DD19" s="548"/>
      <c r="DE19" s="548"/>
      <c r="DF19" s="548"/>
      <c r="DG19" s="548"/>
      <c r="DH19" s="548"/>
      <c r="DI19" s="549"/>
      <c r="DJ19" s="165"/>
      <c r="DK19" s="165"/>
      <c r="DL19" s="165"/>
      <c r="DM19" s="165"/>
      <c r="DN19" s="165"/>
      <c r="DO19" s="165"/>
    </row>
    <row r="20" spans="1:119" ht="18.75" customHeight="1" thickBot="1">
      <c r="A20" s="166"/>
      <c r="B20" s="661" t="s">
        <v>153</v>
      </c>
      <c r="C20" s="593"/>
      <c r="D20" s="593"/>
      <c r="E20" s="662"/>
      <c r="F20" s="662"/>
      <c r="G20" s="662"/>
      <c r="H20" s="662"/>
      <c r="I20" s="662"/>
      <c r="J20" s="662"/>
      <c r="K20" s="662"/>
      <c r="L20" s="670">
        <v>21428</v>
      </c>
      <c r="M20" s="670"/>
      <c r="N20" s="670"/>
      <c r="O20" s="670"/>
      <c r="P20" s="670"/>
      <c r="Q20" s="670"/>
      <c r="R20" s="671"/>
      <c r="S20" s="671"/>
      <c r="T20" s="671"/>
      <c r="U20" s="671"/>
      <c r="V20" s="672"/>
      <c r="W20" s="568"/>
      <c r="X20" s="569"/>
      <c r="Y20" s="569"/>
      <c r="Z20" s="569"/>
      <c r="AA20" s="569"/>
      <c r="AB20" s="569"/>
      <c r="AC20" s="673"/>
      <c r="AD20" s="673"/>
      <c r="AE20" s="673"/>
      <c r="AF20" s="673"/>
      <c r="AG20" s="673"/>
      <c r="AH20" s="673"/>
      <c r="AI20" s="673"/>
      <c r="AJ20" s="673"/>
      <c r="AK20" s="673"/>
      <c r="AL20" s="674"/>
      <c r="AM20" s="675"/>
      <c r="AN20" s="605"/>
      <c r="AO20" s="605"/>
      <c r="AP20" s="605"/>
      <c r="AQ20" s="605"/>
      <c r="AR20" s="605"/>
      <c r="AS20" s="605"/>
      <c r="AT20" s="606"/>
      <c r="AU20" s="676"/>
      <c r="AV20" s="677"/>
      <c r="AW20" s="677"/>
      <c r="AX20" s="678"/>
      <c r="AY20" s="584"/>
      <c r="AZ20" s="585"/>
      <c r="BA20" s="585"/>
      <c r="BB20" s="585"/>
      <c r="BC20" s="585"/>
      <c r="BD20" s="585"/>
      <c r="BE20" s="585"/>
      <c r="BF20" s="585"/>
      <c r="BG20" s="585"/>
      <c r="BH20" s="585"/>
      <c r="BI20" s="585"/>
      <c r="BJ20" s="585"/>
      <c r="BK20" s="585"/>
      <c r="BL20" s="585"/>
      <c r="BM20" s="586"/>
      <c r="BN20" s="550"/>
      <c r="BO20" s="551"/>
      <c r="BP20" s="551"/>
      <c r="BQ20" s="551"/>
      <c r="BR20" s="551"/>
      <c r="BS20" s="551"/>
      <c r="BT20" s="551"/>
      <c r="BU20" s="552"/>
      <c r="BV20" s="550"/>
      <c r="BW20" s="551"/>
      <c r="BX20" s="551"/>
      <c r="BY20" s="551"/>
      <c r="BZ20" s="551"/>
      <c r="CA20" s="551"/>
      <c r="CB20" s="551"/>
      <c r="CC20" s="552"/>
      <c r="CD20" s="180"/>
      <c r="CE20" s="657"/>
      <c r="CF20" s="657"/>
      <c r="CG20" s="657"/>
      <c r="CH20" s="657"/>
      <c r="CI20" s="657"/>
      <c r="CJ20" s="657"/>
      <c r="CK20" s="657"/>
      <c r="CL20" s="657"/>
      <c r="CM20" s="657"/>
      <c r="CN20" s="657"/>
      <c r="CO20" s="657"/>
      <c r="CP20" s="657"/>
      <c r="CQ20" s="657"/>
      <c r="CR20" s="657"/>
      <c r="CS20" s="658"/>
      <c r="CT20" s="547"/>
      <c r="CU20" s="548"/>
      <c r="CV20" s="548"/>
      <c r="CW20" s="548"/>
      <c r="CX20" s="548"/>
      <c r="CY20" s="548"/>
      <c r="CZ20" s="548"/>
      <c r="DA20" s="549"/>
      <c r="DB20" s="547"/>
      <c r="DC20" s="548"/>
      <c r="DD20" s="548"/>
      <c r="DE20" s="548"/>
      <c r="DF20" s="548"/>
      <c r="DG20" s="548"/>
      <c r="DH20" s="548"/>
      <c r="DI20" s="549"/>
      <c r="DJ20" s="165"/>
      <c r="DK20" s="165"/>
      <c r="DL20" s="165"/>
      <c r="DM20" s="165"/>
      <c r="DN20" s="165"/>
      <c r="DO20" s="165"/>
    </row>
    <row r="21" spans="1:119" ht="18.75" customHeight="1">
      <c r="A21" s="166"/>
      <c r="B21" s="681" t="s">
        <v>154</v>
      </c>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3"/>
      <c r="AY21" s="584"/>
      <c r="AZ21" s="585"/>
      <c r="BA21" s="585"/>
      <c r="BB21" s="585"/>
      <c r="BC21" s="585"/>
      <c r="BD21" s="585"/>
      <c r="BE21" s="585"/>
      <c r="BF21" s="585"/>
      <c r="BG21" s="585"/>
      <c r="BH21" s="585"/>
      <c r="BI21" s="585"/>
      <c r="BJ21" s="585"/>
      <c r="BK21" s="585"/>
      <c r="BL21" s="585"/>
      <c r="BM21" s="586"/>
      <c r="BN21" s="550"/>
      <c r="BO21" s="551"/>
      <c r="BP21" s="551"/>
      <c r="BQ21" s="551"/>
      <c r="BR21" s="551"/>
      <c r="BS21" s="551"/>
      <c r="BT21" s="551"/>
      <c r="BU21" s="552"/>
      <c r="BV21" s="550"/>
      <c r="BW21" s="551"/>
      <c r="BX21" s="551"/>
      <c r="BY21" s="551"/>
      <c r="BZ21" s="551"/>
      <c r="CA21" s="551"/>
      <c r="CB21" s="551"/>
      <c r="CC21" s="552"/>
      <c r="CD21" s="180"/>
      <c r="CE21" s="657"/>
      <c r="CF21" s="657"/>
      <c r="CG21" s="657"/>
      <c r="CH21" s="657"/>
      <c r="CI21" s="657"/>
      <c r="CJ21" s="657"/>
      <c r="CK21" s="657"/>
      <c r="CL21" s="657"/>
      <c r="CM21" s="657"/>
      <c r="CN21" s="657"/>
      <c r="CO21" s="657"/>
      <c r="CP21" s="657"/>
      <c r="CQ21" s="657"/>
      <c r="CR21" s="657"/>
      <c r="CS21" s="658"/>
      <c r="CT21" s="547"/>
      <c r="CU21" s="548"/>
      <c r="CV21" s="548"/>
      <c r="CW21" s="548"/>
      <c r="CX21" s="548"/>
      <c r="CY21" s="548"/>
      <c r="CZ21" s="548"/>
      <c r="DA21" s="549"/>
      <c r="DB21" s="547"/>
      <c r="DC21" s="548"/>
      <c r="DD21" s="548"/>
      <c r="DE21" s="548"/>
      <c r="DF21" s="548"/>
      <c r="DG21" s="548"/>
      <c r="DH21" s="548"/>
      <c r="DI21" s="549"/>
      <c r="DJ21" s="165"/>
      <c r="DK21" s="165"/>
      <c r="DL21" s="165"/>
      <c r="DM21" s="165"/>
      <c r="DN21" s="165"/>
      <c r="DO21" s="165"/>
    </row>
    <row r="22" spans="1:119" ht="18.75" customHeight="1" thickBot="1">
      <c r="A22" s="166"/>
      <c r="B22" s="684" t="s">
        <v>155</v>
      </c>
      <c r="C22" s="685"/>
      <c r="D22" s="686"/>
      <c r="E22" s="562" t="s">
        <v>1</v>
      </c>
      <c r="F22" s="567"/>
      <c r="G22" s="567"/>
      <c r="H22" s="567"/>
      <c r="I22" s="567"/>
      <c r="J22" s="567"/>
      <c r="K22" s="557"/>
      <c r="L22" s="562" t="s">
        <v>156</v>
      </c>
      <c r="M22" s="567"/>
      <c r="N22" s="567"/>
      <c r="O22" s="567"/>
      <c r="P22" s="557"/>
      <c r="Q22" s="693" t="s">
        <v>157</v>
      </c>
      <c r="R22" s="694"/>
      <c r="S22" s="694"/>
      <c r="T22" s="694"/>
      <c r="U22" s="694"/>
      <c r="V22" s="695"/>
      <c r="W22" s="699" t="s">
        <v>158</v>
      </c>
      <c r="X22" s="685"/>
      <c r="Y22" s="686"/>
      <c r="Z22" s="562" t="s">
        <v>1</v>
      </c>
      <c r="AA22" s="567"/>
      <c r="AB22" s="567"/>
      <c r="AC22" s="567"/>
      <c r="AD22" s="567"/>
      <c r="AE22" s="567"/>
      <c r="AF22" s="567"/>
      <c r="AG22" s="557"/>
      <c r="AH22" s="712" t="s">
        <v>159</v>
      </c>
      <c r="AI22" s="567"/>
      <c r="AJ22" s="567"/>
      <c r="AK22" s="567"/>
      <c r="AL22" s="557"/>
      <c r="AM22" s="712" t="s">
        <v>160</v>
      </c>
      <c r="AN22" s="713"/>
      <c r="AO22" s="713"/>
      <c r="AP22" s="713"/>
      <c r="AQ22" s="713"/>
      <c r="AR22" s="714"/>
      <c r="AS22" s="693" t="s">
        <v>157</v>
      </c>
      <c r="AT22" s="694"/>
      <c r="AU22" s="694"/>
      <c r="AV22" s="694"/>
      <c r="AW22" s="694"/>
      <c r="AX22" s="718"/>
      <c r="AY22" s="720"/>
      <c r="AZ22" s="721"/>
      <c r="BA22" s="721"/>
      <c r="BB22" s="721"/>
      <c r="BC22" s="721"/>
      <c r="BD22" s="721"/>
      <c r="BE22" s="721"/>
      <c r="BF22" s="721"/>
      <c r="BG22" s="721"/>
      <c r="BH22" s="721"/>
      <c r="BI22" s="721"/>
      <c r="BJ22" s="721"/>
      <c r="BK22" s="721"/>
      <c r="BL22" s="721"/>
      <c r="BM22" s="722"/>
      <c r="BN22" s="723"/>
      <c r="BO22" s="724"/>
      <c r="BP22" s="724"/>
      <c r="BQ22" s="724"/>
      <c r="BR22" s="724"/>
      <c r="BS22" s="724"/>
      <c r="BT22" s="724"/>
      <c r="BU22" s="725"/>
      <c r="BV22" s="723"/>
      <c r="BW22" s="724"/>
      <c r="BX22" s="724"/>
      <c r="BY22" s="724"/>
      <c r="BZ22" s="724"/>
      <c r="CA22" s="724"/>
      <c r="CB22" s="724"/>
      <c r="CC22" s="725"/>
      <c r="CD22" s="180"/>
      <c r="CE22" s="657"/>
      <c r="CF22" s="657"/>
      <c r="CG22" s="657"/>
      <c r="CH22" s="657"/>
      <c r="CI22" s="657"/>
      <c r="CJ22" s="657"/>
      <c r="CK22" s="657"/>
      <c r="CL22" s="657"/>
      <c r="CM22" s="657"/>
      <c r="CN22" s="657"/>
      <c r="CO22" s="657"/>
      <c r="CP22" s="657"/>
      <c r="CQ22" s="657"/>
      <c r="CR22" s="657"/>
      <c r="CS22" s="658"/>
      <c r="CT22" s="547"/>
      <c r="CU22" s="548"/>
      <c r="CV22" s="548"/>
      <c r="CW22" s="548"/>
      <c r="CX22" s="548"/>
      <c r="CY22" s="548"/>
      <c r="CZ22" s="548"/>
      <c r="DA22" s="549"/>
      <c r="DB22" s="547"/>
      <c r="DC22" s="548"/>
      <c r="DD22" s="548"/>
      <c r="DE22" s="548"/>
      <c r="DF22" s="548"/>
      <c r="DG22" s="548"/>
      <c r="DH22" s="548"/>
      <c r="DI22" s="549"/>
      <c r="DJ22" s="165"/>
      <c r="DK22" s="165"/>
      <c r="DL22" s="165"/>
      <c r="DM22" s="165"/>
      <c r="DN22" s="165"/>
      <c r="DO22" s="165"/>
    </row>
    <row r="23" spans="1:119" ht="18.75" customHeight="1">
      <c r="A23" s="166"/>
      <c r="B23" s="687"/>
      <c r="C23" s="688"/>
      <c r="D23" s="689"/>
      <c r="E23" s="536"/>
      <c r="F23" s="541"/>
      <c r="G23" s="541"/>
      <c r="H23" s="541"/>
      <c r="I23" s="541"/>
      <c r="J23" s="541"/>
      <c r="K23" s="530"/>
      <c r="L23" s="536"/>
      <c r="M23" s="541"/>
      <c r="N23" s="541"/>
      <c r="O23" s="541"/>
      <c r="P23" s="530"/>
      <c r="Q23" s="696"/>
      <c r="R23" s="697"/>
      <c r="S23" s="697"/>
      <c r="T23" s="697"/>
      <c r="U23" s="697"/>
      <c r="V23" s="698"/>
      <c r="W23" s="700"/>
      <c r="X23" s="688"/>
      <c r="Y23" s="689"/>
      <c r="Z23" s="536"/>
      <c r="AA23" s="541"/>
      <c r="AB23" s="541"/>
      <c r="AC23" s="541"/>
      <c r="AD23" s="541"/>
      <c r="AE23" s="541"/>
      <c r="AF23" s="541"/>
      <c r="AG23" s="530"/>
      <c r="AH23" s="536"/>
      <c r="AI23" s="541"/>
      <c r="AJ23" s="541"/>
      <c r="AK23" s="541"/>
      <c r="AL23" s="530"/>
      <c r="AM23" s="715"/>
      <c r="AN23" s="716"/>
      <c r="AO23" s="716"/>
      <c r="AP23" s="716"/>
      <c r="AQ23" s="716"/>
      <c r="AR23" s="717"/>
      <c r="AS23" s="696"/>
      <c r="AT23" s="697"/>
      <c r="AU23" s="697"/>
      <c r="AV23" s="697"/>
      <c r="AW23" s="697"/>
      <c r="AX23" s="719"/>
      <c r="AY23" s="510" t="s">
        <v>161</v>
      </c>
      <c r="AZ23" s="511"/>
      <c r="BA23" s="511"/>
      <c r="BB23" s="511"/>
      <c r="BC23" s="511"/>
      <c r="BD23" s="511"/>
      <c r="BE23" s="511"/>
      <c r="BF23" s="511"/>
      <c r="BG23" s="511"/>
      <c r="BH23" s="511"/>
      <c r="BI23" s="511"/>
      <c r="BJ23" s="511"/>
      <c r="BK23" s="511"/>
      <c r="BL23" s="511"/>
      <c r="BM23" s="512"/>
      <c r="BN23" s="550">
        <v>23517666</v>
      </c>
      <c r="BO23" s="551"/>
      <c r="BP23" s="551"/>
      <c r="BQ23" s="551"/>
      <c r="BR23" s="551"/>
      <c r="BS23" s="551"/>
      <c r="BT23" s="551"/>
      <c r="BU23" s="552"/>
      <c r="BV23" s="550">
        <v>23890906</v>
      </c>
      <c r="BW23" s="551"/>
      <c r="BX23" s="551"/>
      <c r="BY23" s="551"/>
      <c r="BZ23" s="551"/>
      <c r="CA23" s="551"/>
      <c r="CB23" s="551"/>
      <c r="CC23" s="552"/>
      <c r="CD23" s="180"/>
      <c r="CE23" s="657"/>
      <c r="CF23" s="657"/>
      <c r="CG23" s="657"/>
      <c r="CH23" s="657"/>
      <c r="CI23" s="657"/>
      <c r="CJ23" s="657"/>
      <c r="CK23" s="657"/>
      <c r="CL23" s="657"/>
      <c r="CM23" s="657"/>
      <c r="CN23" s="657"/>
      <c r="CO23" s="657"/>
      <c r="CP23" s="657"/>
      <c r="CQ23" s="657"/>
      <c r="CR23" s="657"/>
      <c r="CS23" s="658"/>
      <c r="CT23" s="547"/>
      <c r="CU23" s="548"/>
      <c r="CV23" s="548"/>
      <c r="CW23" s="548"/>
      <c r="CX23" s="548"/>
      <c r="CY23" s="548"/>
      <c r="CZ23" s="548"/>
      <c r="DA23" s="549"/>
      <c r="DB23" s="547"/>
      <c r="DC23" s="548"/>
      <c r="DD23" s="548"/>
      <c r="DE23" s="548"/>
      <c r="DF23" s="548"/>
      <c r="DG23" s="548"/>
      <c r="DH23" s="548"/>
      <c r="DI23" s="549"/>
      <c r="DJ23" s="165"/>
      <c r="DK23" s="165"/>
      <c r="DL23" s="165"/>
      <c r="DM23" s="165"/>
      <c r="DN23" s="165"/>
      <c r="DO23" s="165"/>
    </row>
    <row r="24" spans="1:119" ht="18.75" customHeight="1" thickBot="1">
      <c r="A24" s="166"/>
      <c r="B24" s="687"/>
      <c r="C24" s="688"/>
      <c r="D24" s="689"/>
      <c r="E24" s="600" t="s">
        <v>162</v>
      </c>
      <c r="F24" s="580"/>
      <c r="G24" s="580"/>
      <c r="H24" s="580"/>
      <c r="I24" s="580"/>
      <c r="J24" s="580"/>
      <c r="K24" s="581"/>
      <c r="L24" s="601">
        <v>1</v>
      </c>
      <c r="M24" s="602"/>
      <c r="N24" s="602"/>
      <c r="O24" s="602"/>
      <c r="P24" s="641"/>
      <c r="Q24" s="601">
        <v>9400</v>
      </c>
      <c r="R24" s="602"/>
      <c r="S24" s="602"/>
      <c r="T24" s="602"/>
      <c r="U24" s="602"/>
      <c r="V24" s="641"/>
      <c r="W24" s="700"/>
      <c r="X24" s="688"/>
      <c r="Y24" s="689"/>
      <c r="Z24" s="600" t="s">
        <v>163</v>
      </c>
      <c r="AA24" s="580"/>
      <c r="AB24" s="580"/>
      <c r="AC24" s="580"/>
      <c r="AD24" s="580"/>
      <c r="AE24" s="580"/>
      <c r="AF24" s="580"/>
      <c r="AG24" s="581"/>
      <c r="AH24" s="601">
        <v>386</v>
      </c>
      <c r="AI24" s="602"/>
      <c r="AJ24" s="602"/>
      <c r="AK24" s="602"/>
      <c r="AL24" s="641"/>
      <c r="AM24" s="601">
        <v>1163790</v>
      </c>
      <c r="AN24" s="602"/>
      <c r="AO24" s="602"/>
      <c r="AP24" s="602"/>
      <c r="AQ24" s="602"/>
      <c r="AR24" s="641"/>
      <c r="AS24" s="601">
        <v>3015</v>
      </c>
      <c r="AT24" s="602"/>
      <c r="AU24" s="602"/>
      <c r="AV24" s="602"/>
      <c r="AW24" s="602"/>
      <c r="AX24" s="603"/>
      <c r="AY24" s="720" t="s">
        <v>164</v>
      </c>
      <c r="AZ24" s="721"/>
      <c r="BA24" s="721"/>
      <c r="BB24" s="721"/>
      <c r="BC24" s="721"/>
      <c r="BD24" s="721"/>
      <c r="BE24" s="721"/>
      <c r="BF24" s="721"/>
      <c r="BG24" s="721"/>
      <c r="BH24" s="721"/>
      <c r="BI24" s="721"/>
      <c r="BJ24" s="721"/>
      <c r="BK24" s="721"/>
      <c r="BL24" s="721"/>
      <c r="BM24" s="722"/>
      <c r="BN24" s="550">
        <v>17625460</v>
      </c>
      <c r="BO24" s="551"/>
      <c r="BP24" s="551"/>
      <c r="BQ24" s="551"/>
      <c r="BR24" s="551"/>
      <c r="BS24" s="551"/>
      <c r="BT24" s="551"/>
      <c r="BU24" s="552"/>
      <c r="BV24" s="550">
        <v>17833587</v>
      </c>
      <c r="BW24" s="551"/>
      <c r="BX24" s="551"/>
      <c r="BY24" s="551"/>
      <c r="BZ24" s="551"/>
      <c r="CA24" s="551"/>
      <c r="CB24" s="551"/>
      <c r="CC24" s="552"/>
      <c r="CD24" s="180"/>
      <c r="CE24" s="657"/>
      <c r="CF24" s="657"/>
      <c r="CG24" s="657"/>
      <c r="CH24" s="657"/>
      <c r="CI24" s="657"/>
      <c r="CJ24" s="657"/>
      <c r="CK24" s="657"/>
      <c r="CL24" s="657"/>
      <c r="CM24" s="657"/>
      <c r="CN24" s="657"/>
      <c r="CO24" s="657"/>
      <c r="CP24" s="657"/>
      <c r="CQ24" s="657"/>
      <c r="CR24" s="657"/>
      <c r="CS24" s="658"/>
      <c r="CT24" s="547"/>
      <c r="CU24" s="548"/>
      <c r="CV24" s="548"/>
      <c r="CW24" s="548"/>
      <c r="CX24" s="548"/>
      <c r="CY24" s="548"/>
      <c r="CZ24" s="548"/>
      <c r="DA24" s="549"/>
      <c r="DB24" s="547"/>
      <c r="DC24" s="548"/>
      <c r="DD24" s="548"/>
      <c r="DE24" s="548"/>
      <c r="DF24" s="548"/>
      <c r="DG24" s="548"/>
      <c r="DH24" s="548"/>
      <c r="DI24" s="549"/>
      <c r="DJ24" s="165"/>
      <c r="DK24" s="165"/>
      <c r="DL24" s="165"/>
      <c r="DM24" s="165"/>
      <c r="DN24" s="165"/>
      <c r="DO24" s="165"/>
    </row>
    <row r="25" spans="1:119" s="165" customFormat="1" ht="18.75" customHeight="1">
      <c r="A25" s="166"/>
      <c r="B25" s="687"/>
      <c r="C25" s="688"/>
      <c r="D25" s="689"/>
      <c r="E25" s="600" t="s">
        <v>165</v>
      </c>
      <c r="F25" s="580"/>
      <c r="G25" s="580"/>
      <c r="H25" s="580"/>
      <c r="I25" s="580"/>
      <c r="J25" s="580"/>
      <c r="K25" s="581"/>
      <c r="L25" s="601">
        <v>1</v>
      </c>
      <c r="M25" s="602"/>
      <c r="N25" s="602"/>
      <c r="O25" s="602"/>
      <c r="P25" s="641"/>
      <c r="Q25" s="601">
        <v>7050</v>
      </c>
      <c r="R25" s="602"/>
      <c r="S25" s="602"/>
      <c r="T25" s="602"/>
      <c r="U25" s="602"/>
      <c r="V25" s="641"/>
      <c r="W25" s="700"/>
      <c r="X25" s="688"/>
      <c r="Y25" s="689"/>
      <c r="Z25" s="600" t="s">
        <v>166</v>
      </c>
      <c r="AA25" s="580"/>
      <c r="AB25" s="580"/>
      <c r="AC25" s="580"/>
      <c r="AD25" s="580"/>
      <c r="AE25" s="580"/>
      <c r="AF25" s="580"/>
      <c r="AG25" s="581"/>
      <c r="AH25" s="601">
        <v>64</v>
      </c>
      <c r="AI25" s="602"/>
      <c r="AJ25" s="602"/>
      <c r="AK25" s="602"/>
      <c r="AL25" s="641"/>
      <c r="AM25" s="601">
        <v>178304</v>
      </c>
      <c r="AN25" s="602"/>
      <c r="AO25" s="602"/>
      <c r="AP25" s="602"/>
      <c r="AQ25" s="602"/>
      <c r="AR25" s="641"/>
      <c r="AS25" s="601">
        <v>2786</v>
      </c>
      <c r="AT25" s="602"/>
      <c r="AU25" s="602"/>
      <c r="AV25" s="602"/>
      <c r="AW25" s="602"/>
      <c r="AX25" s="603"/>
      <c r="AY25" s="510" t="s">
        <v>167</v>
      </c>
      <c r="AZ25" s="511"/>
      <c r="BA25" s="511"/>
      <c r="BB25" s="511"/>
      <c r="BC25" s="511"/>
      <c r="BD25" s="511"/>
      <c r="BE25" s="511"/>
      <c r="BF25" s="511"/>
      <c r="BG25" s="511"/>
      <c r="BH25" s="511"/>
      <c r="BI25" s="511"/>
      <c r="BJ25" s="511"/>
      <c r="BK25" s="511"/>
      <c r="BL25" s="511"/>
      <c r="BM25" s="512"/>
      <c r="BN25" s="513">
        <v>2857940</v>
      </c>
      <c r="BO25" s="514"/>
      <c r="BP25" s="514"/>
      <c r="BQ25" s="514"/>
      <c r="BR25" s="514"/>
      <c r="BS25" s="514"/>
      <c r="BT25" s="514"/>
      <c r="BU25" s="515"/>
      <c r="BV25" s="513">
        <v>3222230</v>
      </c>
      <c r="BW25" s="514"/>
      <c r="BX25" s="514"/>
      <c r="BY25" s="514"/>
      <c r="BZ25" s="514"/>
      <c r="CA25" s="514"/>
      <c r="CB25" s="514"/>
      <c r="CC25" s="515"/>
      <c r="CD25" s="180"/>
      <c r="CE25" s="657"/>
      <c r="CF25" s="657"/>
      <c r="CG25" s="657"/>
      <c r="CH25" s="657"/>
      <c r="CI25" s="657"/>
      <c r="CJ25" s="657"/>
      <c r="CK25" s="657"/>
      <c r="CL25" s="657"/>
      <c r="CM25" s="657"/>
      <c r="CN25" s="657"/>
      <c r="CO25" s="657"/>
      <c r="CP25" s="657"/>
      <c r="CQ25" s="657"/>
      <c r="CR25" s="657"/>
      <c r="CS25" s="658"/>
      <c r="CT25" s="547"/>
      <c r="CU25" s="548"/>
      <c r="CV25" s="548"/>
      <c r="CW25" s="548"/>
      <c r="CX25" s="548"/>
      <c r="CY25" s="548"/>
      <c r="CZ25" s="548"/>
      <c r="DA25" s="549"/>
      <c r="DB25" s="547"/>
      <c r="DC25" s="548"/>
      <c r="DD25" s="548"/>
      <c r="DE25" s="548"/>
      <c r="DF25" s="548"/>
      <c r="DG25" s="548"/>
      <c r="DH25" s="548"/>
      <c r="DI25" s="549"/>
    </row>
    <row r="26" spans="1:119" s="165" customFormat="1" ht="18.75" customHeight="1">
      <c r="A26" s="166"/>
      <c r="B26" s="687"/>
      <c r="C26" s="688"/>
      <c r="D26" s="689"/>
      <c r="E26" s="600" t="s">
        <v>168</v>
      </c>
      <c r="F26" s="580"/>
      <c r="G26" s="580"/>
      <c r="H26" s="580"/>
      <c r="I26" s="580"/>
      <c r="J26" s="580"/>
      <c r="K26" s="581"/>
      <c r="L26" s="601">
        <v>1</v>
      </c>
      <c r="M26" s="602"/>
      <c r="N26" s="602"/>
      <c r="O26" s="602"/>
      <c r="P26" s="641"/>
      <c r="Q26" s="601">
        <v>5600</v>
      </c>
      <c r="R26" s="602"/>
      <c r="S26" s="602"/>
      <c r="T26" s="602"/>
      <c r="U26" s="602"/>
      <c r="V26" s="641"/>
      <c r="W26" s="700"/>
      <c r="X26" s="688"/>
      <c r="Y26" s="689"/>
      <c r="Z26" s="600" t="s">
        <v>169</v>
      </c>
      <c r="AA26" s="710"/>
      <c r="AB26" s="710"/>
      <c r="AC26" s="710"/>
      <c r="AD26" s="710"/>
      <c r="AE26" s="710"/>
      <c r="AF26" s="710"/>
      <c r="AG26" s="711"/>
      <c r="AH26" s="601">
        <v>40</v>
      </c>
      <c r="AI26" s="602"/>
      <c r="AJ26" s="602"/>
      <c r="AK26" s="602"/>
      <c r="AL26" s="641"/>
      <c r="AM26" s="601">
        <v>127840</v>
      </c>
      <c r="AN26" s="602"/>
      <c r="AO26" s="602"/>
      <c r="AP26" s="602"/>
      <c r="AQ26" s="602"/>
      <c r="AR26" s="641"/>
      <c r="AS26" s="601">
        <v>3196</v>
      </c>
      <c r="AT26" s="602"/>
      <c r="AU26" s="602"/>
      <c r="AV26" s="602"/>
      <c r="AW26" s="602"/>
      <c r="AX26" s="603"/>
      <c r="AY26" s="553" t="s">
        <v>170</v>
      </c>
      <c r="AZ26" s="554"/>
      <c r="BA26" s="554"/>
      <c r="BB26" s="554"/>
      <c r="BC26" s="554"/>
      <c r="BD26" s="554"/>
      <c r="BE26" s="554"/>
      <c r="BF26" s="554"/>
      <c r="BG26" s="554"/>
      <c r="BH26" s="554"/>
      <c r="BI26" s="554"/>
      <c r="BJ26" s="554"/>
      <c r="BK26" s="554"/>
      <c r="BL26" s="554"/>
      <c r="BM26" s="555"/>
      <c r="BN26" s="550" t="s">
        <v>171</v>
      </c>
      <c r="BO26" s="551"/>
      <c r="BP26" s="551"/>
      <c r="BQ26" s="551"/>
      <c r="BR26" s="551"/>
      <c r="BS26" s="551"/>
      <c r="BT26" s="551"/>
      <c r="BU26" s="552"/>
      <c r="BV26" s="550" t="s">
        <v>171</v>
      </c>
      <c r="BW26" s="551"/>
      <c r="BX26" s="551"/>
      <c r="BY26" s="551"/>
      <c r="BZ26" s="551"/>
      <c r="CA26" s="551"/>
      <c r="CB26" s="551"/>
      <c r="CC26" s="552"/>
      <c r="CD26" s="180"/>
      <c r="CE26" s="657"/>
      <c r="CF26" s="657"/>
      <c r="CG26" s="657"/>
      <c r="CH26" s="657"/>
      <c r="CI26" s="657"/>
      <c r="CJ26" s="657"/>
      <c r="CK26" s="657"/>
      <c r="CL26" s="657"/>
      <c r="CM26" s="657"/>
      <c r="CN26" s="657"/>
      <c r="CO26" s="657"/>
      <c r="CP26" s="657"/>
      <c r="CQ26" s="657"/>
      <c r="CR26" s="657"/>
      <c r="CS26" s="658"/>
      <c r="CT26" s="547"/>
      <c r="CU26" s="548"/>
      <c r="CV26" s="548"/>
      <c r="CW26" s="548"/>
      <c r="CX26" s="548"/>
      <c r="CY26" s="548"/>
      <c r="CZ26" s="548"/>
      <c r="DA26" s="549"/>
      <c r="DB26" s="547"/>
      <c r="DC26" s="548"/>
      <c r="DD26" s="548"/>
      <c r="DE26" s="548"/>
      <c r="DF26" s="548"/>
      <c r="DG26" s="548"/>
      <c r="DH26" s="548"/>
      <c r="DI26" s="549"/>
    </row>
    <row r="27" spans="1:119" ht="18.75" customHeight="1" thickBot="1">
      <c r="A27" s="166"/>
      <c r="B27" s="687"/>
      <c r="C27" s="688"/>
      <c r="D27" s="689"/>
      <c r="E27" s="600" t="s">
        <v>172</v>
      </c>
      <c r="F27" s="580"/>
      <c r="G27" s="580"/>
      <c r="H27" s="580"/>
      <c r="I27" s="580"/>
      <c r="J27" s="580"/>
      <c r="K27" s="581"/>
      <c r="L27" s="601">
        <v>1</v>
      </c>
      <c r="M27" s="602"/>
      <c r="N27" s="602"/>
      <c r="O27" s="602"/>
      <c r="P27" s="641"/>
      <c r="Q27" s="601">
        <v>4700</v>
      </c>
      <c r="R27" s="602"/>
      <c r="S27" s="602"/>
      <c r="T27" s="602"/>
      <c r="U27" s="602"/>
      <c r="V27" s="641"/>
      <c r="W27" s="700"/>
      <c r="X27" s="688"/>
      <c r="Y27" s="689"/>
      <c r="Z27" s="600" t="s">
        <v>173</v>
      </c>
      <c r="AA27" s="580"/>
      <c r="AB27" s="580"/>
      <c r="AC27" s="580"/>
      <c r="AD27" s="580"/>
      <c r="AE27" s="580"/>
      <c r="AF27" s="580"/>
      <c r="AG27" s="581"/>
      <c r="AH27" s="601">
        <v>5</v>
      </c>
      <c r="AI27" s="602"/>
      <c r="AJ27" s="602"/>
      <c r="AK27" s="602"/>
      <c r="AL27" s="641"/>
      <c r="AM27" s="601">
        <v>20090</v>
      </c>
      <c r="AN27" s="602"/>
      <c r="AO27" s="602"/>
      <c r="AP27" s="602"/>
      <c r="AQ27" s="602"/>
      <c r="AR27" s="641"/>
      <c r="AS27" s="601">
        <v>4018</v>
      </c>
      <c r="AT27" s="602"/>
      <c r="AU27" s="602"/>
      <c r="AV27" s="602"/>
      <c r="AW27" s="602"/>
      <c r="AX27" s="603"/>
      <c r="AY27" s="642" t="s">
        <v>174</v>
      </c>
      <c r="AZ27" s="643"/>
      <c r="BA27" s="643"/>
      <c r="BB27" s="643"/>
      <c r="BC27" s="643"/>
      <c r="BD27" s="643"/>
      <c r="BE27" s="643"/>
      <c r="BF27" s="643"/>
      <c r="BG27" s="643"/>
      <c r="BH27" s="643"/>
      <c r="BI27" s="643"/>
      <c r="BJ27" s="643"/>
      <c r="BK27" s="643"/>
      <c r="BL27" s="643"/>
      <c r="BM27" s="644"/>
      <c r="BN27" s="723">
        <v>179482</v>
      </c>
      <c r="BO27" s="724"/>
      <c r="BP27" s="724"/>
      <c r="BQ27" s="724"/>
      <c r="BR27" s="724"/>
      <c r="BS27" s="724"/>
      <c r="BT27" s="724"/>
      <c r="BU27" s="725"/>
      <c r="BV27" s="723">
        <v>179481</v>
      </c>
      <c r="BW27" s="724"/>
      <c r="BX27" s="724"/>
      <c r="BY27" s="724"/>
      <c r="BZ27" s="724"/>
      <c r="CA27" s="724"/>
      <c r="CB27" s="724"/>
      <c r="CC27" s="725"/>
      <c r="CD27" s="182"/>
      <c r="CE27" s="657"/>
      <c r="CF27" s="657"/>
      <c r="CG27" s="657"/>
      <c r="CH27" s="657"/>
      <c r="CI27" s="657"/>
      <c r="CJ27" s="657"/>
      <c r="CK27" s="657"/>
      <c r="CL27" s="657"/>
      <c r="CM27" s="657"/>
      <c r="CN27" s="657"/>
      <c r="CO27" s="657"/>
      <c r="CP27" s="657"/>
      <c r="CQ27" s="657"/>
      <c r="CR27" s="657"/>
      <c r="CS27" s="658"/>
      <c r="CT27" s="547"/>
      <c r="CU27" s="548"/>
      <c r="CV27" s="548"/>
      <c r="CW27" s="548"/>
      <c r="CX27" s="548"/>
      <c r="CY27" s="548"/>
      <c r="CZ27" s="548"/>
      <c r="DA27" s="549"/>
      <c r="DB27" s="547"/>
      <c r="DC27" s="548"/>
      <c r="DD27" s="548"/>
      <c r="DE27" s="548"/>
      <c r="DF27" s="548"/>
      <c r="DG27" s="548"/>
      <c r="DH27" s="548"/>
      <c r="DI27" s="549"/>
      <c r="DJ27" s="165"/>
      <c r="DK27" s="165"/>
      <c r="DL27" s="165"/>
      <c r="DM27" s="165"/>
      <c r="DN27" s="165"/>
      <c r="DO27" s="165"/>
    </row>
    <row r="28" spans="1:119" ht="18.75" customHeight="1">
      <c r="A28" s="166"/>
      <c r="B28" s="687"/>
      <c r="C28" s="688"/>
      <c r="D28" s="689"/>
      <c r="E28" s="600" t="s">
        <v>175</v>
      </c>
      <c r="F28" s="580"/>
      <c r="G28" s="580"/>
      <c r="H28" s="580"/>
      <c r="I28" s="580"/>
      <c r="J28" s="580"/>
      <c r="K28" s="581"/>
      <c r="L28" s="601">
        <v>1</v>
      </c>
      <c r="M28" s="602"/>
      <c r="N28" s="602"/>
      <c r="O28" s="602"/>
      <c r="P28" s="641"/>
      <c r="Q28" s="601">
        <v>4180</v>
      </c>
      <c r="R28" s="602"/>
      <c r="S28" s="602"/>
      <c r="T28" s="602"/>
      <c r="U28" s="602"/>
      <c r="V28" s="641"/>
      <c r="W28" s="700"/>
      <c r="X28" s="688"/>
      <c r="Y28" s="689"/>
      <c r="Z28" s="600" t="s">
        <v>176</v>
      </c>
      <c r="AA28" s="580"/>
      <c r="AB28" s="580"/>
      <c r="AC28" s="580"/>
      <c r="AD28" s="580"/>
      <c r="AE28" s="580"/>
      <c r="AF28" s="580"/>
      <c r="AG28" s="581"/>
      <c r="AH28" s="601" t="s">
        <v>171</v>
      </c>
      <c r="AI28" s="602"/>
      <c r="AJ28" s="602"/>
      <c r="AK28" s="602"/>
      <c r="AL28" s="641"/>
      <c r="AM28" s="601" t="s">
        <v>171</v>
      </c>
      <c r="AN28" s="602"/>
      <c r="AO28" s="602"/>
      <c r="AP28" s="602"/>
      <c r="AQ28" s="602"/>
      <c r="AR28" s="641"/>
      <c r="AS28" s="601" t="s">
        <v>171</v>
      </c>
      <c r="AT28" s="602"/>
      <c r="AU28" s="602"/>
      <c r="AV28" s="602"/>
      <c r="AW28" s="602"/>
      <c r="AX28" s="603"/>
      <c r="AY28" s="726" t="s">
        <v>177</v>
      </c>
      <c r="AZ28" s="727"/>
      <c r="BA28" s="727"/>
      <c r="BB28" s="728"/>
      <c r="BC28" s="510" t="s">
        <v>42</v>
      </c>
      <c r="BD28" s="511"/>
      <c r="BE28" s="511"/>
      <c r="BF28" s="511"/>
      <c r="BG28" s="511"/>
      <c r="BH28" s="511"/>
      <c r="BI28" s="511"/>
      <c r="BJ28" s="511"/>
      <c r="BK28" s="511"/>
      <c r="BL28" s="511"/>
      <c r="BM28" s="512"/>
      <c r="BN28" s="513">
        <v>4227354</v>
      </c>
      <c r="BO28" s="514"/>
      <c r="BP28" s="514"/>
      <c r="BQ28" s="514"/>
      <c r="BR28" s="514"/>
      <c r="BS28" s="514"/>
      <c r="BT28" s="514"/>
      <c r="BU28" s="515"/>
      <c r="BV28" s="513">
        <v>3942161</v>
      </c>
      <c r="BW28" s="514"/>
      <c r="BX28" s="514"/>
      <c r="BY28" s="514"/>
      <c r="BZ28" s="514"/>
      <c r="CA28" s="514"/>
      <c r="CB28" s="514"/>
      <c r="CC28" s="515"/>
      <c r="CD28" s="180"/>
      <c r="CE28" s="657"/>
      <c r="CF28" s="657"/>
      <c r="CG28" s="657"/>
      <c r="CH28" s="657"/>
      <c r="CI28" s="657"/>
      <c r="CJ28" s="657"/>
      <c r="CK28" s="657"/>
      <c r="CL28" s="657"/>
      <c r="CM28" s="657"/>
      <c r="CN28" s="657"/>
      <c r="CO28" s="657"/>
      <c r="CP28" s="657"/>
      <c r="CQ28" s="657"/>
      <c r="CR28" s="657"/>
      <c r="CS28" s="658"/>
      <c r="CT28" s="547"/>
      <c r="CU28" s="548"/>
      <c r="CV28" s="548"/>
      <c r="CW28" s="548"/>
      <c r="CX28" s="548"/>
      <c r="CY28" s="548"/>
      <c r="CZ28" s="548"/>
      <c r="DA28" s="549"/>
      <c r="DB28" s="547"/>
      <c r="DC28" s="548"/>
      <c r="DD28" s="548"/>
      <c r="DE28" s="548"/>
      <c r="DF28" s="548"/>
      <c r="DG28" s="548"/>
      <c r="DH28" s="548"/>
      <c r="DI28" s="549"/>
      <c r="DJ28" s="165"/>
      <c r="DK28" s="165"/>
      <c r="DL28" s="165"/>
      <c r="DM28" s="165"/>
      <c r="DN28" s="165"/>
      <c r="DO28" s="165"/>
    </row>
    <row r="29" spans="1:119" ht="18.75" customHeight="1">
      <c r="A29" s="166"/>
      <c r="B29" s="687"/>
      <c r="C29" s="688"/>
      <c r="D29" s="689"/>
      <c r="E29" s="600" t="s">
        <v>178</v>
      </c>
      <c r="F29" s="580"/>
      <c r="G29" s="580"/>
      <c r="H29" s="580"/>
      <c r="I29" s="580"/>
      <c r="J29" s="580"/>
      <c r="K29" s="581"/>
      <c r="L29" s="601">
        <v>20</v>
      </c>
      <c r="M29" s="602"/>
      <c r="N29" s="602"/>
      <c r="O29" s="602"/>
      <c r="P29" s="641"/>
      <c r="Q29" s="601">
        <v>3930</v>
      </c>
      <c r="R29" s="602"/>
      <c r="S29" s="602"/>
      <c r="T29" s="602"/>
      <c r="U29" s="602"/>
      <c r="V29" s="641"/>
      <c r="W29" s="701"/>
      <c r="X29" s="702"/>
      <c r="Y29" s="703"/>
      <c r="Z29" s="600" t="s">
        <v>179</v>
      </c>
      <c r="AA29" s="580"/>
      <c r="AB29" s="580"/>
      <c r="AC29" s="580"/>
      <c r="AD29" s="580"/>
      <c r="AE29" s="580"/>
      <c r="AF29" s="580"/>
      <c r="AG29" s="581"/>
      <c r="AH29" s="601">
        <v>391</v>
      </c>
      <c r="AI29" s="602"/>
      <c r="AJ29" s="602"/>
      <c r="AK29" s="602"/>
      <c r="AL29" s="641"/>
      <c r="AM29" s="601">
        <v>1183880</v>
      </c>
      <c r="AN29" s="602"/>
      <c r="AO29" s="602"/>
      <c r="AP29" s="602"/>
      <c r="AQ29" s="602"/>
      <c r="AR29" s="641"/>
      <c r="AS29" s="601">
        <v>3028</v>
      </c>
      <c r="AT29" s="602"/>
      <c r="AU29" s="602"/>
      <c r="AV29" s="602"/>
      <c r="AW29" s="602"/>
      <c r="AX29" s="603"/>
      <c r="AY29" s="729"/>
      <c r="AZ29" s="730"/>
      <c r="BA29" s="730"/>
      <c r="BB29" s="731"/>
      <c r="BC29" s="584" t="s">
        <v>180</v>
      </c>
      <c r="BD29" s="585"/>
      <c r="BE29" s="585"/>
      <c r="BF29" s="585"/>
      <c r="BG29" s="585"/>
      <c r="BH29" s="585"/>
      <c r="BI29" s="585"/>
      <c r="BJ29" s="585"/>
      <c r="BK29" s="585"/>
      <c r="BL29" s="585"/>
      <c r="BM29" s="586"/>
      <c r="BN29" s="550">
        <v>614958</v>
      </c>
      <c r="BO29" s="551"/>
      <c r="BP29" s="551"/>
      <c r="BQ29" s="551"/>
      <c r="BR29" s="551"/>
      <c r="BS29" s="551"/>
      <c r="BT29" s="551"/>
      <c r="BU29" s="552"/>
      <c r="BV29" s="550">
        <v>614952</v>
      </c>
      <c r="BW29" s="551"/>
      <c r="BX29" s="551"/>
      <c r="BY29" s="551"/>
      <c r="BZ29" s="551"/>
      <c r="CA29" s="551"/>
      <c r="CB29" s="551"/>
      <c r="CC29" s="552"/>
      <c r="CD29" s="182"/>
      <c r="CE29" s="657"/>
      <c r="CF29" s="657"/>
      <c r="CG29" s="657"/>
      <c r="CH29" s="657"/>
      <c r="CI29" s="657"/>
      <c r="CJ29" s="657"/>
      <c r="CK29" s="657"/>
      <c r="CL29" s="657"/>
      <c r="CM29" s="657"/>
      <c r="CN29" s="657"/>
      <c r="CO29" s="657"/>
      <c r="CP29" s="657"/>
      <c r="CQ29" s="657"/>
      <c r="CR29" s="657"/>
      <c r="CS29" s="658"/>
      <c r="CT29" s="547"/>
      <c r="CU29" s="548"/>
      <c r="CV29" s="548"/>
      <c r="CW29" s="548"/>
      <c r="CX29" s="548"/>
      <c r="CY29" s="548"/>
      <c r="CZ29" s="548"/>
      <c r="DA29" s="549"/>
      <c r="DB29" s="547"/>
      <c r="DC29" s="548"/>
      <c r="DD29" s="548"/>
      <c r="DE29" s="548"/>
      <c r="DF29" s="548"/>
      <c r="DG29" s="548"/>
      <c r="DH29" s="548"/>
      <c r="DI29" s="549"/>
      <c r="DJ29" s="165"/>
      <c r="DK29" s="165"/>
      <c r="DL29" s="165"/>
      <c r="DM29" s="165"/>
      <c r="DN29" s="165"/>
      <c r="DO29" s="165"/>
    </row>
    <row r="30" spans="1:119" ht="18.75" customHeight="1" thickBot="1">
      <c r="A30" s="166"/>
      <c r="B30" s="690"/>
      <c r="C30" s="691"/>
      <c r="D30" s="692"/>
      <c r="E30" s="604"/>
      <c r="F30" s="605"/>
      <c r="G30" s="605"/>
      <c r="H30" s="605"/>
      <c r="I30" s="605"/>
      <c r="J30" s="605"/>
      <c r="K30" s="606"/>
      <c r="L30" s="704"/>
      <c r="M30" s="705"/>
      <c r="N30" s="705"/>
      <c r="O30" s="705"/>
      <c r="P30" s="706"/>
      <c r="Q30" s="704"/>
      <c r="R30" s="705"/>
      <c r="S30" s="705"/>
      <c r="T30" s="705"/>
      <c r="U30" s="705"/>
      <c r="V30" s="706"/>
      <c r="W30" s="707" t="s">
        <v>181</v>
      </c>
      <c r="X30" s="708"/>
      <c r="Y30" s="708"/>
      <c r="Z30" s="708"/>
      <c r="AA30" s="708"/>
      <c r="AB30" s="708"/>
      <c r="AC30" s="708"/>
      <c r="AD30" s="708"/>
      <c r="AE30" s="708"/>
      <c r="AF30" s="708"/>
      <c r="AG30" s="709"/>
      <c r="AH30" s="666">
        <v>100</v>
      </c>
      <c r="AI30" s="667"/>
      <c r="AJ30" s="667"/>
      <c r="AK30" s="667"/>
      <c r="AL30" s="667"/>
      <c r="AM30" s="667"/>
      <c r="AN30" s="667"/>
      <c r="AO30" s="667"/>
      <c r="AP30" s="667"/>
      <c r="AQ30" s="667"/>
      <c r="AR30" s="667"/>
      <c r="AS30" s="667"/>
      <c r="AT30" s="667"/>
      <c r="AU30" s="667"/>
      <c r="AV30" s="667"/>
      <c r="AW30" s="667"/>
      <c r="AX30" s="669"/>
      <c r="AY30" s="732"/>
      <c r="AZ30" s="733"/>
      <c r="BA30" s="733"/>
      <c r="BB30" s="734"/>
      <c r="BC30" s="720" t="s">
        <v>44</v>
      </c>
      <c r="BD30" s="721"/>
      <c r="BE30" s="721"/>
      <c r="BF30" s="721"/>
      <c r="BG30" s="721"/>
      <c r="BH30" s="721"/>
      <c r="BI30" s="721"/>
      <c r="BJ30" s="721"/>
      <c r="BK30" s="721"/>
      <c r="BL30" s="721"/>
      <c r="BM30" s="722"/>
      <c r="BN30" s="723">
        <v>1032277</v>
      </c>
      <c r="BO30" s="724"/>
      <c r="BP30" s="724"/>
      <c r="BQ30" s="724"/>
      <c r="BR30" s="724"/>
      <c r="BS30" s="724"/>
      <c r="BT30" s="724"/>
      <c r="BU30" s="725"/>
      <c r="BV30" s="723">
        <v>905494</v>
      </c>
      <c r="BW30" s="724"/>
      <c r="BX30" s="724"/>
      <c r="BY30" s="724"/>
      <c r="BZ30" s="724"/>
      <c r="CA30" s="724"/>
      <c r="CB30" s="724"/>
      <c r="CC30" s="72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574" t="s">
        <v>188</v>
      </c>
      <c r="D33" s="574"/>
      <c r="E33" s="539" t="s">
        <v>189</v>
      </c>
      <c r="F33" s="539"/>
      <c r="G33" s="539"/>
      <c r="H33" s="539"/>
      <c r="I33" s="539"/>
      <c r="J33" s="539"/>
      <c r="K33" s="539"/>
      <c r="L33" s="539"/>
      <c r="M33" s="539"/>
      <c r="N33" s="539"/>
      <c r="O33" s="539"/>
      <c r="P33" s="539"/>
      <c r="Q33" s="539"/>
      <c r="R33" s="539"/>
      <c r="S33" s="539"/>
      <c r="T33" s="195"/>
      <c r="U33" s="574" t="s">
        <v>188</v>
      </c>
      <c r="V33" s="574"/>
      <c r="W33" s="539" t="s">
        <v>189</v>
      </c>
      <c r="X33" s="539"/>
      <c r="Y33" s="539"/>
      <c r="Z33" s="539"/>
      <c r="AA33" s="539"/>
      <c r="AB33" s="539"/>
      <c r="AC33" s="539"/>
      <c r="AD33" s="539"/>
      <c r="AE33" s="539"/>
      <c r="AF33" s="539"/>
      <c r="AG33" s="539"/>
      <c r="AH33" s="539"/>
      <c r="AI33" s="539"/>
      <c r="AJ33" s="539"/>
      <c r="AK33" s="539"/>
      <c r="AL33" s="195"/>
      <c r="AM33" s="574" t="s">
        <v>188</v>
      </c>
      <c r="AN33" s="574"/>
      <c r="AO33" s="539" t="s">
        <v>190</v>
      </c>
      <c r="AP33" s="539"/>
      <c r="AQ33" s="539"/>
      <c r="AR33" s="539"/>
      <c r="AS33" s="539"/>
      <c r="AT33" s="539"/>
      <c r="AU33" s="539"/>
      <c r="AV33" s="539"/>
      <c r="AW33" s="539"/>
      <c r="AX33" s="539"/>
      <c r="AY33" s="539"/>
      <c r="AZ33" s="539"/>
      <c r="BA33" s="539"/>
      <c r="BB33" s="539"/>
      <c r="BC33" s="539"/>
      <c r="BD33" s="196"/>
      <c r="BE33" s="539" t="s">
        <v>191</v>
      </c>
      <c r="BF33" s="539"/>
      <c r="BG33" s="539" t="s">
        <v>192</v>
      </c>
      <c r="BH33" s="539"/>
      <c r="BI33" s="539"/>
      <c r="BJ33" s="539"/>
      <c r="BK33" s="539"/>
      <c r="BL33" s="539"/>
      <c r="BM33" s="539"/>
      <c r="BN33" s="539"/>
      <c r="BO33" s="539"/>
      <c r="BP33" s="539"/>
      <c r="BQ33" s="539"/>
      <c r="BR33" s="539"/>
      <c r="BS33" s="539"/>
      <c r="BT33" s="539"/>
      <c r="BU33" s="539"/>
      <c r="BV33" s="196"/>
      <c r="BW33" s="574" t="s">
        <v>191</v>
      </c>
      <c r="BX33" s="574"/>
      <c r="BY33" s="539" t="s">
        <v>193</v>
      </c>
      <c r="BZ33" s="539"/>
      <c r="CA33" s="539"/>
      <c r="CB33" s="539"/>
      <c r="CC33" s="539"/>
      <c r="CD33" s="539"/>
      <c r="CE33" s="539"/>
      <c r="CF33" s="539"/>
      <c r="CG33" s="539"/>
      <c r="CH33" s="539"/>
      <c r="CI33" s="539"/>
      <c r="CJ33" s="539"/>
      <c r="CK33" s="539"/>
      <c r="CL33" s="539"/>
      <c r="CM33" s="539"/>
      <c r="CN33" s="195"/>
      <c r="CO33" s="574" t="s">
        <v>188</v>
      </c>
      <c r="CP33" s="574"/>
      <c r="CQ33" s="539" t="s">
        <v>194</v>
      </c>
      <c r="CR33" s="539"/>
      <c r="CS33" s="539"/>
      <c r="CT33" s="539"/>
      <c r="CU33" s="539"/>
      <c r="CV33" s="539"/>
      <c r="CW33" s="539"/>
      <c r="CX33" s="539"/>
      <c r="CY33" s="539"/>
      <c r="CZ33" s="539"/>
      <c r="DA33" s="539"/>
      <c r="DB33" s="539"/>
      <c r="DC33" s="539"/>
      <c r="DD33" s="539"/>
      <c r="DE33" s="539"/>
      <c r="DF33" s="195"/>
      <c r="DG33" s="735" t="s">
        <v>195</v>
      </c>
      <c r="DH33" s="735"/>
      <c r="DI33" s="197"/>
      <c r="DJ33" s="165"/>
      <c r="DK33" s="165"/>
      <c r="DL33" s="165"/>
      <c r="DM33" s="165"/>
      <c r="DN33" s="165"/>
      <c r="DO33" s="165"/>
    </row>
    <row r="34" spans="1:119" ht="32.25" customHeight="1">
      <c r="A34" s="166"/>
      <c r="B34" s="192"/>
      <c r="C34" s="736">
        <f>IF(E34="","",1)</f>
        <v>1</v>
      </c>
      <c r="D34" s="736"/>
      <c r="E34" s="737" t="str">
        <f>IF('各会計、関係団体の財政状況及び健全化判断比率'!B7="","",'各会計、関係団体の財政状況及び健全化判断比率'!B7)</f>
        <v>一般会計</v>
      </c>
      <c r="F34" s="737"/>
      <c r="G34" s="737"/>
      <c r="H34" s="737"/>
      <c r="I34" s="737"/>
      <c r="J34" s="737"/>
      <c r="K34" s="737"/>
      <c r="L34" s="737"/>
      <c r="M34" s="737"/>
      <c r="N34" s="737"/>
      <c r="O34" s="737"/>
      <c r="P34" s="737"/>
      <c r="Q34" s="737"/>
      <c r="R34" s="737"/>
      <c r="S34" s="737"/>
      <c r="T34" s="193"/>
      <c r="U34" s="736">
        <f>IF(W34="","",MAX(C34:D43)+1)</f>
        <v>4</v>
      </c>
      <c r="V34" s="736"/>
      <c r="W34" s="737" t="str">
        <f>IF('各会計、関係団体の財政状況及び健全化判断比率'!B28="","",'各会計、関係団体の財政状況及び健全化判断比率'!B28)</f>
        <v>国民健康保険特別会計</v>
      </c>
      <c r="X34" s="737"/>
      <c r="Y34" s="737"/>
      <c r="Z34" s="737"/>
      <c r="AA34" s="737"/>
      <c r="AB34" s="737"/>
      <c r="AC34" s="737"/>
      <c r="AD34" s="737"/>
      <c r="AE34" s="737"/>
      <c r="AF34" s="737"/>
      <c r="AG34" s="737"/>
      <c r="AH34" s="737"/>
      <c r="AI34" s="737"/>
      <c r="AJ34" s="737"/>
      <c r="AK34" s="737"/>
      <c r="AL34" s="193"/>
      <c r="AM34" s="736">
        <f>IF(AO34="","",MAX(C34:D43,U34:V43)+1)</f>
        <v>7</v>
      </c>
      <c r="AN34" s="736"/>
      <c r="AO34" s="737" t="str">
        <f>IF('各会計、関係団体の財政状況及び健全化判断比率'!B31="","",'各会計、関係団体の財政状況及び健全化判断比率'!B31)</f>
        <v>天童市民病院事業会計</v>
      </c>
      <c r="AP34" s="737"/>
      <c r="AQ34" s="737"/>
      <c r="AR34" s="737"/>
      <c r="AS34" s="737"/>
      <c r="AT34" s="737"/>
      <c r="AU34" s="737"/>
      <c r="AV34" s="737"/>
      <c r="AW34" s="737"/>
      <c r="AX34" s="737"/>
      <c r="AY34" s="737"/>
      <c r="AZ34" s="737"/>
      <c r="BA34" s="737"/>
      <c r="BB34" s="737"/>
      <c r="BC34" s="737"/>
      <c r="BD34" s="193"/>
      <c r="BE34" s="736">
        <f>IF(BG34="","",MAX(C34:D43,U34:V43,AM34:AN43)+1)</f>
        <v>10</v>
      </c>
      <c r="BF34" s="736"/>
      <c r="BG34" s="737" t="str">
        <f>IF('各会計、関係団体の財政状況及び健全化判断比率'!B34="","",'各会計、関係団体の財政状況及び健全化判断比率'!B34)</f>
        <v>工業団地整備事業特別会計</v>
      </c>
      <c r="BH34" s="737"/>
      <c r="BI34" s="737"/>
      <c r="BJ34" s="737"/>
      <c r="BK34" s="737"/>
      <c r="BL34" s="737"/>
      <c r="BM34" s="737"/>
      <c r="BN34" s="737"/>
      <c r="BO34" s="737"/>
      <c r="BP34" s="737"/>
      <c r="BQ34" s="737"/>
      <c r="BR34" s="737"/>
      <c r="BS34" s="737"/>
      <c r="BT34" s="737"/>
      <c r="BU34" s="737"/>
      <c r="BV34" s="193"/>
      <c r="BW34" s="736">
        <f>IF(BY34="","",MAX(C34:D43,U34:V43,AM34:AN43,BE34:BF43)+1)</f>
        <v>11</v>
      </c>
      <c r="BX34" s="736"/>
      <c r="BY34" s="737" t="str">
        <f>IF('各会計、関係団体の財政状況及び健全化判断比率'!B68="","",'各会計、関係団体の財政状況及び健全化判断比率'!B68)</f>
        <v>東根市外二市一町共立衛生処理組合</v>
      </c>
      <c r="BZ34" s="737"/>
      <c r="CA34" s="737"/>
      <c r="CB34" s="737"/>
      <c r="CC34" s="737"/>
      <c r="CD34" s="737"/>
      <c r="CE34" s="737"/>
      <c r="CF34" s="737"/>
      <c r="CG34" s="737"/>
      <c r="CH34" s="737"/>
      <c r="CI34" s="737"/>
      <c r="CJ34" s="737"/>
      <c r="CK34" s="737"/>
      <c r="CL34" s="737"/>
      <c r="CM34" s="737"/>
      <c r="CN34" s="193"/>
      <c r="CO34" s="736">
        <f>IF(CQ34="","",MAX(C34:D43,U34:V43,AM34:AN43,BE34:BF43,BW34:BX43)+1)</f>
        <v>16</v>
      </c>
      <c r="CP34" s="736"/>
      <c r="CQ34" s="737" t="str">
        <f>IF('各会計、関係団体の財政状況及び健全化判断比率'!BS7="","",'各会計、関係団体の財政状況及び健全化判断比率'!BS7)</f>
        <v>スポーツクラブ天童</v>
      </c>
      <c r="CR34" s="737"/>
      <c r="CS34" s="737"/>
      <c r="CT34" s="737"/>
      <c r="CU34" s="737"/>
      <c r="CV34" s="737"/>
      <c r="CW34" s="737"/>
      <c r="CX34" s="737"/>
      <c r="CY34" s="737"/>
      <c r="CZ34" s="737"/>
      <c r="DA34" s="737"/>
      <c r="DB34" s="737"/>
      <c r="DC34" s="737"/>
      <c r="DD34" s="737"/>
      <c r="DE34" s="737"/>
      <c r="DF34" s="190"/>
      <c r="DG34" s="738" t="str">
        <f>IF('各会計、関係団体の財政状況及び健全化判断比率'!BR7="","",'各会計、関係団体の財政状況及び健全化判断比率'!BR7)</f>
        <v>○</v>
      </c>
      <c r="DH34" s="738"/>
      <c r="DI34" s="197"/>
      <c r="DJ34" s="165"/>
      <c r="DK34" s="165"/>
      <c r="DL34" s="165"/>
      <c r="DM34" s="165"/>
      <c r="DN34" s="165"/>
      <c r="DO34" s="165"/>
    </row>
    <row r="35" spans="1:119" ht="32.25" customHeight="1">
      <c r="A35" s="166"/>
      <c r="B35" s="192"/>
      <c r="C35" s="736">
        <f>IF(E35="","",C34+1)</f>
        <v>2</v>
      </c>
      <c r="D35" s="736"/>
      <c r="E35" s="737" t="str">
        <f>IF('各会計、関係団体の財政状況及び健全化判断比率'!B8="","",'各会計、関係団体の財政状況及び健全化判断比率'!B8)</f>
        <v>用地買収特別会計</v>
      </c>
      <c r="F35" s="737"/>
      <c r="G35" s="737"/>
      <c r="H35" s="737"/>
      <c r="I35" s="737"/>
      <c r="J35" s="737"/>
      <c r="K35" s="737"/>
      <c r="L35" s="737"/>
      <c r="M35" s="737"/>
      <c r="N35" s="737"/>
      <c r="O35" s="737"/>
      <c r="P35" s="737"/>
      <c r="Q35" s="737"/>
      <c r="R35" s="737"/>
      <c r="S35" s="737"/>
      <c r="T35" s="193"/>
      <c r="U35" s="736">
        <f>IF(W35="","",U34+1)</f>
        <v>5</v>
      </c>
      <c r="V35" s="736"/>
      <c r="W35" s="737" t="str">
        <f>IF('各会計、関係団体の財政状況及び健全化判断比率'!B29="","",'各会計、関係団体の財政状況及び健全化判断比率'!B29)</f>
        <v>介護保険特別会計</v>
      </c>
      <c r="X35" s="737"/>
      <c r="Y35" s="737"/>
      <c r="Z35" s="737"/>
      <c r="AA35" s="737"/>
      <c r="AB35" s="737"/>
      <c r="AC35" s="737"/>
      <c r="AD35" s="737"/>
      <c r="AE35" s="737"/>
      <c r="AF35" s="737"/>
      <c r="AG35" s="737"/>
      <c r="AH35" s="737"/>
      <c r="AI35" s="737"/>
      <c r="AJ35" s="737"/>
      <c r="AK35" s="737"/>
      <c r="AL35" s="193"/>
      <c r="AM35" s="736">
        <f t="shared" ref="AM35:AM43" si="0">IF(AO35="","",AM34+1)</f>
        <v>8</v>
      </c>
      <c r="AN35" s="736"/>
      <c r="AO35" s="737" t="str">
        <f>IF('各会計、関係団体の財政状況及び健全化判断比率'!B32="","",'各会計、関係団体の財政状況及び健全化判断比率'!B32)</f>
        <v>天童市水道事業会計</v>
      </c>
      <c r="AP35" s="737"/>
      <c r="AQ35" s="737"/>
      <c r="AR35" s="737"/>
      <c r="AS35" s="737"/>
      <c r="AT35" s="737"/>
      <c r="AU35" s="737"/>
      <c r="AV35" s="737"/>
      <c r="AW35" s="737"/>
      <c r="AX35" s="737"/>
      <c r="AY35" s="737"/>
      <c r="AZ35" s="737"/>
      <c r="BA35" s="737"/>
      <c r="BB35" s="737"/>
      <c r="BC35" s="737"/>
      <c r="BD35" s="193"/>
      <c r="BE35" s="736" t="str">
        <f t="shared" ref="BE35:BE43" si="1">IF(BG35="","",BE34+1)</f>
        <v/>
      </c>
      <c r="BF35" s="736"/>
      <c r="BG35" s="737"/>
      <c r="BH35" s="737"/>
      <c r="BI35" s="737"/>
      <c r="BJ35" s="737"/>
      <c r="BK35" s="737"/>
      <c r="BL35" s="737"/>
      <c r="BM35" s="737"/>
      <c r="BN35" s="737"/>
      <c r="BO35" s="737"/>
      <c r="BP35" s="737"/>
      <c r="BQ35" s="737"/>
      <c r="BR35" s="737"/>
      <c r="BS35" s="737"/>
      <c r="BT35" s="737"/>
      <c r="BU35" s="737"/>
      <c r="BV35" s="193"/>
      <c r="BW35" s="736">
        <f t="shared" ref="BW35:BW43" si="2">IF(BY35="","",BW34+1)</f>
        <v>12</v>
      </c>
      <c r="BX35" s="736"/>
      <c r="BY35" s="737" t="str">
        <f>IF('各会計、関係団体の財政状況及び健全化判断比率'!B69="","",'各会計、関係団体の財政状況及び健全化判断比率'!B69)</f>
        <v>山形県消防補償等組合</v>
      </c>
      <c r="BZ35" s="737"/>
      <c r="CA35" s="737"/>
      <c r="CB35" s="737"/>
      <c r="CC35" s="737"/>
      <c r="CD35" s="737"/>
      <c r="CE35" s="737"/>
      <c r="CF35" s="737"/>
      <c r="CG35" s="737"/>
      <c r="CH35" s="737"/>
      <c r="CI35" s="737"/>
      <c r="CJ35" s="737"/>
      <c r="CK35" s="737"/>
      <c r="CL35" s="737"/>
      <c r="CM35" s="737"/>
      <c r="CN35" s="193"/>
      <c r="CO35" s="736">
        <f t="shared" ref="CO35:CO43" si="3">IF(CQ35="","",CO34+1)</f>
        <v>17</v>
      </c>
      <c r="CP35" s="736"/>
      <c r="CQ35" s="737" t="str">
        <f>IF('各会計、関係団体の財政状況及び健全化判断比率'!BS8="","",'各会計、関係団体の財政状況及び健全化判断比率'!BS8)</f>
        <v>天童ターミナルビル</v>
      </c>
      <c r="CR35" s="737"/>
      <c r="CS35" s="737"/>
      <c r="CT35" s="737"/>
      <c r="CU35" s="737"/>
      <c r="CV35" s="737"/>
      <c r="CW35" s="737"/>
      <c r="CX35" s="737"/>
      <c r="CY35" s="737"/>
      <c r="CZ35" s="737"/>
      <c r="DA35" s="737"/>
      <c r="DB35" s="737"/>
      <c r="DC35" s="737"/>
      <c r="DD35" s="737"/>
      <c r="DE35" s="737"/>
      <c r="DF35" s="190"/>
      <c r="DG35" s="738" t="str">
        <f>IF('各会計、関係団体の財政状況及び健全化判断比率'!BR8="","",'各会計、関係団体の財政状況及び健全化判断比率'!BR8)</f>
        <v/>
      </c>
      <c r="DH35" s="738"/>
      <c r="DI35" s="197"/>
      <c r="DJ35" s="165"/>
      <c r="DK35" s="165"/>
      <c r="DL35" s="165"/>
      <c r="DM35" s="165"/>
      <c r="DN35" s="165"/>
      <c r="DO35" s="165"/>
    </row>
    <row r="36" spans="1:119" ht="32.25" customHeight="1">
      <c r="A36" s="166"/>
      <c r="B36" s="192"/>
      <c r="C36" s="736">
        <f>IF(E36="","",C35+1)</f>
        <v>3</v>
      </c>
      <c r="D36" s="736"/>
      <c r="E36" s="737" t="str">
        <f>IF('各会計、関係団体の財政状況及び健全化判断比率'!B9="","",'各会計、関係団体の財政状況及び健全化判断比率'!B9)</f>
        <v>市民墓地特別会計</v>
      </c>
      <c r="F36" s="737"/>
      <c r="G36" s="737"/>
      <c r="H36" s="737"/>
      <c r="I36" s="737"/>
      <c r="J36" s="737"/>
      <c r="K36" s="737"/>
      <c r="L36" s="737"/>
      <c r="M36" s="737"/>
      <c r="N36" s="737"/>
      <c r="O36" s="737"/>
      <c r="P36" s="737"/>
      <c r="Q36" s="737"/>
      <c r="R36" s="737"/>
      <c r="S36" s="737"/>
      <c r="T36" s="193"/>
      <c r="U36" s="736">
        <f t="shared" ref="U36:U43" si="4">IF(W36="","",U35+1)</f>
        <v>6</v>
      </c>
      <c r="V36" s="736"/>
      <c r="W36" s="737" t="str">
        <f>IF('各会計、関係団体の財政状況及び健全化判断比率'!B30="","",'各会計、関係団体の財政状況及び健全化判断比率'!B30)</f>
        <v>後期高齢者医療特別会計</v>
      </c>
      <c r="X36" s="737"/>
      <c r="Y36" s="737"/>
      <c r="Z36" s="737"/>
      <c r="AA36" s="737"/>
      <c r="AB36" s="737"/>
      <c r="AC36" s="737"/>
      <c r="AD36" s="737"/>
      <c r="AE36" s="737"/>
      <c r="AF36" s="737"/>
      <c r="AG36" s="737"/>
      <c r="AH36" s="737"/>
      <c r="AI36" s="737"/>
      <c r="AJ36" s="737"/>
      <c r="AK36" s="737"/>
      <c r="AL36" s="193"/>
      <c r="AM36" s="736">
        <f t="shared" si="0"/>
        <v>9</v>
      </c>
      <c r="AN36" s="736"/>
      <c r="AO36" s="737" t="str">
        <f>IF('各会計、関係団体の財政状況及び健全化判断比率'!B33="","",'各会計、関係団体の財政状況及び健全化判断比率'!B33)</f>
        <v>天童市公共下水道事業会計</v>
      </c>
      <c r="AP36" s="737"/>
      <c r="AQ36" s="737"/>
      <c r="AR36" s="737"/>
      <c r="AS36" s="737"/>
      <c r="AT36" s="737"/>
      <c r="AU36" s="737"/>
      <c r="AV36" s="737"/>
      <c r="AW36" s="737"/>
      <c r="AX36" s="737"/>
      <c r="AY36" s="737"/>
      <c r="AZ36" s="737"/>
      <c r="BA36" s="737"/>
      <c r="BB36" s="737"/>
      <c r="BC36" s="737"/>
      <c r="BD36" s="193"/>
      <c r="BE36" s="736" t="str">
        <f t="shared" si="1"/>
        <v/>
      </c>
      <c r="BF36" s="736"/>
      <c r="BG36" s="737"/>
      <c r="BH36" s="737"/>
      <c r="BI36" s="737"/>
      <c r="BJ36" s="737"/>
      <c r="BK36" s="737"/>
      <c r="BL36" s="737"/>
      <c r="BM36" s="737"/>
      <c r="BN36" s="737"/>
      <c r="BO36" s="737"/>
      <c r="BP36" s="737"/>
      <c r="BQ36" s="737"/>
      <c r="BR36" s="737"/>
      <c r="BS36" s="737"/>
      <c r="BT36" s="737"/>
      <c r="BU36" s="737"/>
      <c r="BV36" s="193"/>
      <c r="BW36" s="736">
        <f t="shared" si="2"/>
        <v>13</v>
      </c>
      <c r="BX36" s="736"/>
      <c r="BY36" s="737" t="str">
        <f>IF('各会計、関係団体の財政状況及び健全化判断比率'!B70="","",'各会計、関係団体の財政状況及び健全化判断比率'!B70)</f>
        <v>山形県自治会館管理組合</v>
      </c>
      <c r="BZ36" s="737"/>
      <c r="CA36" s="737"/>
      <c r="CB36" s="737"/>
      <c r="CC36" s="737"/>
      <c r="CD36" s="737"/>
      <c r="CE36" s="737"/>
      <c r="CF36" s="737"/>
      <c r="CG36" s="737"/>
      <c r="CH36" s="737"/>
      <c r="CI36" s="737"/>
      <c r="CJ36" s="737"/>
      <c r="CK36" s="737"/>
      <c r="CL36" s="737"/>
      <c r="CM36" s="737"/>
      <c r="CN36" s="193"/>
      <c r="CO36" s="736">
        <f t="shared" si="3"/>
        <v>18</v>
      </c>
      <c r="CP36" s="736"/>
      <c r="CQ36" s="737" t="str">
        <f>IF('各会計、関係団体の財政状況及び健全化判断比率'!BS9="","",'各会計、関係団体の財政状況及び健全化判断比率'!BS9)</f>
        <v>天童市文化・スポーツ振興事業団</v>
      </c>
      <c r="CR36" s="737"/>
      <c r="CS36" s="737"/>
      <c r="CT36" s="737"/>
      <c r="CU36" s="737"/>
      <c r="CV36" s="737"/>
      <c r="CW36" s="737"/>
      <c r="CX36" s="737"/>
      <c r="CY36" s="737"/>
      <c r="CZ36" s="737"/>
      <c r="DA36" s="737"/>
      <c r="DB36" s="737"/>
      <c r="DC36" s="737"/>
      <c r="DD36" s="737"/>
      <c r="DE36" s="737"/>
      <c r="DF36" s="190"/>
      <c r="DG36" s="738" t="str">
        <f>IF('各会計、関係団体の財政状況及び健全化判断比率'!BR9="","",'各会計、関係団体の財政状況及び健全化判断比率'!BR9)</f>
        <v/>
      </c>
      <c r="DH36" s="738"/>
      <c r="DI36" s="197"/>
      <c r="DJ36" s="165"/>
      <c r="DK36" s="165"/>
      <c r="DL36" s="165"/>
      <c r="DM36" s="165"/>
      <c r="DN36" s="165"/>
      <c r="DO36" s="165"/>
    </row>
    <row r="37" spans="1:119" ht="32.25" customHeight="1">
      <c r="A37" s="166"/>
      <c r="B37" s="192"/>
      <c r="C37" s="736" t="str">
        <f>IF(E37="","",C36+1)</f>
        <v/>
      </c>
      <c r="D37" s="736"/>
      <c r="E37" s="737" t="str">
        <f>IF('各会計、関係団体の財政状況及び健全化判断比率'!B10="","",'各会計、関係団体の財政状況及び健全化判断比率'!B10)</f>
        <v/>
      </c>
      <c r="F37" s="737"/>
      <c r="G37" s="737"/>
      <c r="H37" s="737"/>
      <c r="I37" s="737"/>
      <c r="J37" s="737"/>
      <c r="K37" s="737"/>
      <c r="L37" s="737"/>
      <c r="M37" s="737"/>
      <c r="N37" s="737"/>
      <c r="O37" s="737"/>
      <c r="P37" s="737"/>
      <c r="Q37" s="737"/>
      <c r="R37" s="737"/>
      <c r="S37" s="737"/>
      <c r="T37" s="193"/>
      <c r="U37" s="736" t="str">
        <f t="shared" si="4"/>
        <v/>
      </c>
      <c r="V37" s="736"/>
      <c r="W37" s="737"/>
      <c r="X37" s="737"/>
      <c r="Y37" s="737"/>
      <c r="Z37" s="737"/>
      <c r="AA37" s="737"/>
      <c r="AB37" s="737"/>
      <c r="AC37" s="737"/>
      <c r="AD37" s="737"/>
      <c r="AE37" s="737"/>
      <c r="AF37" s="737"/>
      <c r="AG37" s="737"/>
      <c r="AH37" s="737"/>
      <c r="AI37" s="737"/>
      <c r="AJ37" s="737"/>
      <c r="AK37" s="737"/>
      <c r="AL37" s="193"/>
      <c r="AM37" s="736" t="str">
        <f t="shared" si="0"/>
        <v/>
      </c>
      <c r="AN37" s="736"/>
      <c r="AO37" s="737"/>
      <c r="AP37" s="737"/>
      <c r="AQ37" s="737"/>
      <c r="AR37" s="737"/>
      <c r="AS37" s="737"/>
      <c r="AT37" s="737"/>
      <c r="AU37" s="737"/>
      <c r="AV37" s="737"/>
      <c r="AW37" s="737"/>
      <c r="AX37" s="737"/>
      <c r="AY37" s="737"/>
      <c r="AZ37" s="737"/>
      <c r="BA37" s="737"/>
      <c r="BB37" s="737"/>
      <c r="BC37" s="737"/>
      <c r="BD37" s="193"/>
      <c r="BE37" s="736" t="str">
        <f t="shared" si="1"/>
        <v/>
      </c>
      <c r="BF37" s="736"/>
      <c r="BG37" s="737"/>
      <c r="BH37" s="737"/>
      <c r="BI37" s="737"/>
      <c r="BJ37" s="737"/>
      <c r="BK37" s="737"/>
      <c r="BL37" s="737"/>
      <c r="BM37" s="737"/>
      <c r="BN37" s="737"/>
      <c r="BO37" s="737"/>
      <c r="BP37" s="737"/>
      <c r="BQ37" s="737"/>
      <c r="BR37" s="737"/>
      <c r="BS37" s="737"/>
      <c r="BT37" s="737"/>
      <c r="BU37" s="737"/>
      <c r="BV37" s="193"/>
      <c r="BW37" s="736">
        <f t="shared" si="2"/>
        <v>14</v>
      </c>
      <c r="BX37" s="736"/>
      <c r="BY37" s="737" t="str">
        <f>IF('各会計、関係団体の財政状況及び健全化判断比率'!B71="","",'各会計、関係団体の財政状況及び健全化判断比率'!B71)</f>
        <v>山形県後期高齢者医療広域連合（普通会計分）</v>
      </c>
      <c r="BZ37" s="737"/>
      <c r="CA37" s="737"/>
      <c r="CB37" s="737"/>
      <c r="CC37" s="737"/>
      <c r="CD37" s="737"/>
      <c r="CE37" s="737"/>
      <c r="CF37" s="737"/>
      <c r="CG37" s="737"/>
      <c r="CH37" s="737"/>
      <c r="CI37" s="737"/>
      <c r="CJ37" s="737"/>
      <c r="CK37" s="737"/>
      <c r="CL37" s="737"/>
      <c r="CM37" s="737"/>
      <c r="CN37" s="193"/>
      <c r="CO37" s="736">
        <f t="shared" si="3"/>
        <v>19</v>
      </c>
      <c r="CP37" s="736"/>
      <c r="CQ37" s="737" t="str">
        <f>IF('各会計、関係団体の財政状況及び健全化判断比率'!BS10="","",'各会計、関係団体の財政状況及び健全化判断比率'!BS10)</f>
        <v>天童市土地開発公社</v>
      </c>
      <c r="CR37" s="737"/>
      <c r="CS37" s="737"/>
      <c r="CT37" s="737"/>
      <c r="CU37" s="737"/>
      <c r="CV37" s="737"/>
      <c r="CW37" s="737"/>
      <c r="CX37" s="737"/>
      <c r="CY37" s="737"/>
      <c r="CZ37" s="737"/>
      <c r="DA37" s="737"/>
      <c r="DB37" s="737"/>
      <c r="DC37" s="737"/>
      <c r="DD37" s="737"/>
      <c r="DE37" s="737"/>
      <c r="DF37" s="190"/>
      <c r="DG37" s="738" t="str">
        <f>IF('各会計、関係団体の財政状況及び健全化判断比率'!BR10="","",'各会計、関係団体の財政状況及び健全化判断比率'!BR10)</f>
        <v/>
      </c>
      <c r="DH37" s="738"/>
      <c r="DI37" s="197"/>
      <c r="DJ37" s="165"/>
      <c r="DK37" s="165"/>
      <c r="DL37" s="165"/>
      <c r="DM37" s="165"/>
      <c r="DN37" s="165"/>
      <c r="DO37" s="165"/>
    </row>
    <row r="38" spans="1:119" ht="32.25" customHeight="1">
      <c r="A38" s="166"/>
      <c r="B38" s="192"/>
      <c r="C38" s="736" t="str">
        <f t="shared" ref="C38:C43" si="5">IF(E38="","",C37+1)</f>
        <v/>
      </c>
      <c r="D38" s="736"/>
      <c r="E38" s="737" t="str">
        <f>IF('各会計、関係団体の財政状況及び健全化判断比率'!B11="","",'各会計、関係団体の財政状況及び健全化判断比率'!B11)</f>
        <v/>
      </c>
      <c r="F38" s="737"/>
      <c r="G38" s="737"/>
      <c r="H38" s="737"/>
      <c r="I38" s="737"/>
      <c r="J38" s="737"/>
      <c r="K38" s="737"/>
      <c r="L38" s="737"/>
      <c r="M38" s="737"/>
      <c r="N38" s="737"/>
      <c r="O38" s="737"/>
      <c r="P38" s="737"/>
      <c r="Q38" s="737"/>
      <c r="R38" s="737"/>
      <c r="S38" s="737"/>
      <c r="T38" s="193"/>
      <c r="U38" s="736" t="str">
        <f t="shared" si="4"/>
        <v/>
      </c>
      <c r="V38" s="736"/>
      <c r="W38" s="737"/>
      <c r="X38" s="737"/>
      <c r="Y38" s="737"/>
      <c r="Z38" s="737"/>
      <c r="AA38" s="737"/>
      <c r="AB38" s="737"/>
      <c r="AC38" s="737"/>
      <c r="AD38" s="737"/>
      <c r="AE38" s="737"/>
      <c r="AF38" s="737"/>
      <c r="AG38" s="737"/>
      <c r="AH38" s="737"/>
      <c r="AI38" s="737"/>
      <c r="AJ38" s="737"/>
      <c r="AK38" s="737"/>
      <c r="AL38" s="193"/>
      <c r="AM38" s="736" t="str">
        <f t="shared" si="0"/>
        <v/>
      </c>
      <c r="AN38" s="736"/>
      <c r="AO38" s="737"/>
      <c r="AP38" s="737"/>
      <c r="AQ38" s="737"/>
      <c r="AR38" s="737"/>
      <c r="AS38" s="737"/>
      <c r="AT38" s="737"/>
      <c r="AU38" s="737"/>
      <c r="AV38" s="737"/>
      <c r="AW38" s="737"/>
      <c r="AX38" s="737"/>
      <c r="AY38" s="737"/>
      <c r="AZ38" s="737"/>
      <c r="BA38" s="737"/>
      <c r="BB38" s="737"/>
      <c r="BC38" s="737"/>
      <c r="BD38" s="193"/>
      <c r="BE38" s="736" t="str">
        <f t="shared" si="1"/>
        <v/>
      </c>
      <c r="BF38" s="736"/>
      <c r="BG38" s="737"/>
      <c r="BH38" s="737"/>
      <c r="BI38" s="737"/>
      <c r="BJ38" s="737"/>
      <c r="BK38" s="737"/>
      <c r="BL38" s="737"/>
      <c r="BM38" s="737"/>
      <c r="BN38" s="737"/>
      <c r="BO38" s="737"/>
      <c r="BP38" s="737"/>
      <c r="BQ38" s="737"/>
      <c r="BR38" s="737"/>
      <c r="BS38" s="737"/>
      <c r="BT38" s="737"/>
      <c r="BU38" s="737"/>
      <c r="BV38" s="193"/>
      <c r="BW38" s="736">
        <f t="shared" si="2"/>
        <v>15</v>
      </c>
      <c r="BX38" s="736"/>
      <c r="BY38" s="737" t="str">
        <f>IF('各会計、関係団体の財政状況及び健全化判断比率'!B72="","",'各会計、関係団体の財政状況及び健全化判断比率'!B72)</f>
        <v>山形県後期高齢者医療広域連合（事業会計分）</v>
      </c>
      <c r="BZ38" s="737"/>
      <c r="CA38" s="737"/>
      <c r="CB38" s="737"/>
      <c r="CC38" s="737"/>
      <c r="CD38" s="737"/>
      <c r="CE38" s="737"/>
      <c r="CF38" s="737"/>
      <c r="CG38" s="737"/>
      <c r="CH38" s="737"/>
      <c r="CI38" s="737"/>
      <c r="CJ38" s="737"/>
      <c r="CK38" s="737"/>
      <c r="CL38" s="737"/>
      <c r="CM38" s="737"/>
      <c r="CN38" s="193"/>
      <c r="CO38" s="736" t="str">
        <f t="shared" si="3"/>
        <v/>
      </c>
      <c r="CP38" s="736"/>
      <c r="CQ38" s="737" t="str">
        <f>IF('各会計、関係団体の財政状況及び健全化判断比率'!BS11="","",'各会計、関係団体の財政状況及び健全化判断比率'!BS11)</f>
        <v/>
      </c>
      <c r="CR38" s="737"/>
      <c r="CS38" s="737"/>
      <c r="CT38" s="737"/>
      <c r="CU38" s="737"/>
      <c r="CV38" s="737"/>
      <c r="CW38" s="737"/>
      <c r="CX38" s="737"/>
      <c r="CY38" s="737"/>
      <c r="CZ38" s="737"/>
      <c r="DA38" s="737"/>
      <c r="DB38" s="737"/>
      <c r="DC38" s="737"/>
      <c r="DD38" s="737"/>
      <c r="DE38" s="737"/>
      <c r="DF38" s="190"/>
      <c r="DG38" s="738" t="str">
        <f>IF('各会計、関係団体の財政状況及び健全化判断比率'!BR11="","",'各会計、関係団体の財政状況及び健全化判断比率'!BR11)</f>
        <v/>
      </c>
      <c r="DH38" s="738"/>
      <c r="DI38" s="197"/>
      <c r="DJ38" s="165"/>
      <c r="DK38" s="165"/>
      <c r="DL38" s="165"/>
      <c r="DM38" s="165"/>
      <c r="DN38" s="165"/>
      <c r="DO38" s="165"/>
    </row>
    <row r="39" spans="1:119" ht="32.25" customHeight="1">
      <c r="A39" s="166"/>
      <c r="B39" s="192"/>
      <c r="C39" s="736" t="str">
        <f t="shared" si="5"/>
        <v/>
      </c>
      <c r="D39" s="736"/>
      <c r="E39" s="737" t="str">
        <f>IF('各会計、関係団体の財政状況及び健全化判断比率'!B12="","",'各会計、関係団体の財政状況及び健全化判断比率'!B12)</f>
        <v/>
      </c>
      <c r="F39" s="737"/>
      <c r="G39" s="737"/>
      <c r="H39" s="737"/>
      <c r="I39" s="737"/>
      <c r="J39" s="737"/>
      <c r="K39" s="737"/>
      <c r="L39" s="737"/>
      <c r="M39" s="737"/>
      <c r="N39" s="737"/>
      <c r="O39" s="737"/>
      <c r="P39" s="737"/>
      <c r="Q39" s="737"/>
      <c r="R39" s="737"/>
      <c r="S39" s="737"/>
      <c r="T39" s="193"/>
      <c r="U39" s="736" t="str">
        <f t="shared" si="4"/>
        <v/>
      </c>
      <c r="V39" s="736"/>
      <c r="W39" s="737"/>
      <c r="X39" s="737"/>
      <c r="Y39" s="737"/>
      <c r="Z39" s="737"/>
      <c r="AA39" s="737"/>
      <c r="AB39" s="737"/>
      <c r="AC39" s="737"/>
      <c r="AD39" s="737"/>
      <c r="AE39" s="737"/>
      <c r="AF39" s="737"/>
      <c r="AG39" s="737"/>
      <c r="AH39" s="737"/>
      <c r="AI39" s="737"/>
      <c r="AJ39" s="737"/>
      <c r="AK39" s="737"/>
      <c r="AL39" s="193"/>
      <c r="AM39" s="736" t="str">
        <f t="shared" si="0"/>
        <v/>
      </c>
      <c r="AN39" s="736"/>
      <c r="AO39" s="737"/>
      <c r="AP39" s="737"/>
      <c r="AQ39" s="737"/>
      <c r="AR39" s="737"/>
      <c r="AS39" s="737"/>
      <c r="AT39" s="737"/>
      <c r="AU39" s="737"/>
      <c r="AV39" s="737"/>
      <c r="AW39" s="737"/>
      <c r="AX39" s="737"/>
      <c r="AY39" s="737"/>
      <c r="AZ39" s="737"/>
      <c r="BA39" s="737"/>
      <c r="BB39" s="737"/>
      <c r="BC39" s="737"/>
      <c r="BD39" s="193"/>
      <c r="BE39" s="736" t="str">
        <f t="shared" si="1"/>
        <v/>
      </c>
      <c r="BF39" s="736"/>
      <c r="BG39" s="737"/>
      <c r="BH39" s="737"/>
      <c r="BI39" s="737"/>
      <c r="BJ39" s="737"/>
      <c r="BK39" s="737"/>
      <c r="BL39" s="737"/>
      <c r="BM39" s="737"/>
      <c r="BN39" s="737"/>
      <c r="BO39" s="737"/>
      <c r="BP39" s="737"/>
      <c r="BQ39" s="737"/>
      <c r="BR39" s="737"/>
      <c r="BS39" s="737"/>
      <c r="BT39" s="737"/>
      <c r="BU39" s="737"/>
      <c r="BV39" s="193"/>
      <c r="BW39" s="736" t="str">
        <f t="shared" si="2"/>
        <v/>
      </c>
      <c r="BX39" s="736"/>
      <c r="BY39" s="737" t="str">
        <f>IF('各会計、関係団体の財政状況及び健全化判断比率'!B73="","",'各会計、関係団体の財政状況及び健全化判断比率'!B73)</f>
        <v/>
      </c>
      <c r="BZ39" s="737"/>
      <c r="CA39" s="737"/>
      <c r="CB39" s="737"/>
      <c r="CC39" s="737"/>
      <c r="CD39" s="737"/>
      <c r="CE39" s="737"/>
      <c r="CF39" s="737"/>
      <c r="CG39" s="737"/>
      <c r="CH39" s="737"/>
      <c r="CI39" s="737"/>
      <c r="CJ39" s="737"/>
      <c r="CK39" s="737"/>
      <c r="CL39" s="737"/>
      <c r="CM39" s="737"/>
      <c r="CN39" s="193"/>
      <c r="CO39" s="736" t="str">
        <f t="shared" si="3"/>
        <v/>
      </c>
      <c r="CP39" s="736"/>
      <c r="CQ39" s="737" t="str">
        <f>IF('各会計、関係団体の財政状況及び健全化判断比率'!BS12="","",'各会計、関係団体の財政状況及び健全化判断比率'!BS12)</f>
        <v/>
      </c>
      <c r="CR39" s="737"/>
      <c r="CS39" s="737"/>
      <c r="CT39" s="737"/>
      <c r="CU39" s="737"/>
      <c r="CV39" s="737"/>
      <c r="CW39" s="737"/>
      <c r="CX39" s="737"/>
      <c r="CY39" s="737"/>
      <c r="CZ39" s="737"/>
      <c r="DA39" s="737"/>
      <c r="DB39" s="737"/>
      <c r="DC39" s="737"/>
      <c r="DD39" s="737"/>
      <c r="DE39" s="737"/>
      <c r="DF39" s="190"/>
      <c r="DG39" s="738" t="str">
        <f>IF('各会計、関係団体の財政状況及び健全化判断比率'!BR12="","",'各会計、関係団体の財政状況及び健全化判断比率'!BR12)</f>
        <v/>
      </c>
      <c r="DH39" s="738"/>
      <c r="DI39" s="197"/>
      <c r="DJ39" s="165"/>
      <c r="DK39" s="165"/>
      <c r="DL39" s="165"/>
      <c r="DM39" s="165"/>
      <c r="DN39" s="165"/>
      <c r="DO39" s="165"/>
    </row>
    <row r="40" spans="1:119" ht="32.25" customHeight="1">
      <c r="A40" s="166"/>
      <c r="B40" s="192"/>
      <c r="C40" s="736" t="str">
        <f t="shared" si="5"/>
        <v/>
      </c>
      <c r="D40" s="736"/>
      <c r="E40" s="737" t="str">
        <f>IF('各会計、関係団体の財政状況及び健全化判断比率'!B13="","",'各会計、関係団体の財政状況及び健全化判断比率'!B13)</f>
        <v/>
      </c>
      <c r="F40" s="737"/>
      <c r="G40" s="737"/>
      <c r="H40" s="737"/>
      <c r="I40" s="737"/>
      <c r="J40" s="737"/>
      <c r="K40" s="737"/>
      <c r="L40" s="737"/>
      <c r="M40" s="737"/>
      <c r="N40" s="737"/>
      <c r="O40" s="737"/>
      <c r="P40" s="737"/>
      <c r="Q40" s="737"/>
      <c r="R40" s="737"/>
      <c r="S40" s="737"/>
      <c r="T40" s="193"/>
      <c r="U40" s="736" t="str">
        <f t="shared" si="4"/>
        <v/>
      </c>
      <c r="V40" s="736"/>
      <c r="W40" s="737"/>
      <c r="X40" s="737"/>
      <c r="Y40" s="737"/>
      <c r="Z40" s="737"/>
      <c r="AA40" s="737"/>
      <c r="AB40" s="737"/>
      <c r="AC40" s="737"/>
      <c r="AD40" s="737"/>
      <c r="AE40" s="737"/>
      <c r="AF40" s="737"/>
      <c r="AG40" s="737"/>
      <c r="AH40" s="737"/>
      <c r="AI40" s="737"/>
      <c r="AJ40" s="737"/>
      <c r="AK40" s="737"/>
      <c r="AL40" s="193"/>
      <c r="AM40" s="736" t="str">
        <f t="shared" si="0"/>
        <v/>
      </c>
      <c r="AN40" s="736"/>
      <c r="AO40" s="737"/>
      <c r="AP40" s="737"/>
      <c r="AQ40" s="737"/>
      <c r="AR40" s="737"/>
      <c r="AS40" s="737"/>
      <c r="AT40" s="737"/>
      <c r="AU40" s="737"/>
      <c r="AV40" s="737"/>
      <c r="AW40" s="737"/>
      <c r="AX40" s="737"/>
      <c r="AY40" s="737"/>
      <c r="AZ40" s="737"/>
      <c r="BA40" s="737"/>
      <c r="BB40" s="737"/>
      <c r="BC40" s="737"/>
      <c r="BD40" s="193"/>
      <c r="BE40" s="736" t="str">
        <f t="shared" si="1"/>
        <v/>
      </c>
      <c r="BF40" s="736"/>
      <c r="BG40" s="737"/>
      <c r="BH40" s="737"/>
      <c r="BI40" s="737"/>
      <c r="BJ40" s="737"/>
      <c r="BK40" s="737"/>
      <c r="BL40" s="737"/>
      <c r="BM40" s="737"/>
      <c r="BN40" s="737"/>
      <c r="BO40" s="737"/>
      <c r="BP40" s="737"/>
      <c r="BQ40" s="737"/>
      <c r="BR40" s="737"/>
      <c r="BS40" s="737"/>
      <c r="BT40" s="737"/>
      <c r="BU40" s="737"/>
      <c r="BV40" s="193"/>
      <c r="BW40" s="736" t="str">
        <f t="shared" si="2"/>
        <v/>
      </c>
      <c r="BX40" s="736"/>
      <c r="BY40" s="737" t="str">
        <f>IF('各会計、関係団体の財政状況及び健全化判断比率'!B74="","",'各会計、関係団体の財政状況及び健全化判断比率'!B74)</f>
        <v/>
      </c>
      <c r="BZ40" s="737"/>
      <c r="CA40" s="737"/>
      <c r="CB40" s="737"/>
      <c r="CC40" s="737"/>
      <c r="CD40" s="737"/>
      <c r="CE40" s="737"/>
      <c r="CF40" s="737"/>
      <c r="CG40" s="737"/>
      <c r="CH40" s="737"/>
      <c r="CI40" s="737"/>
      <c r="CJ40" s="737"/>
      <c r="CK40" s="737"/>
      <c r="CL40" s="737"/>
      <c r="CM40" s="737"/>
      <c r="CN40" s="193"/>
      <c r="CO40" s="736" t="str">
        <f t="shared" si="3"/>
        <v/>
      </c>
      <c r="CP40" s="736"/>
      <c r="CQ40" s="737" t="str">
        <f>IF('各会計、関係団体の財政状況及び健全化判断比率'!BS13="","",'各会計、関係団体の財政状況及び健全化判断比率'!BS13)</f>
        <v/>
      </c>
      <c r="CR40" s="737"/>
      <c r="CS40" s="737"/>
      <c r="CT40" s="737"/>
      <c r="CU40" s="737"/>
      <c r="CV40" s="737"/>
      <c r="CW40" s="737"/>
      <c r="CX40" s="737"/>
      <c r="CY40" s="737"/>
      <c r="CZ40" s="737"/>
      <c r="DA40" s="737"/>
      <c r="DB40" s="737"/>
      <c r="DC40" s="737"/>
      <c r="DD40" s="737"/>
      <c r="DE40" s="737"/>
      <c r="DF40" s="190"/>
      <c r="DG40" s="738" t="str">
        <f>IF('各会計、関係団体の財政状況及び健全化判断比率'!BR13="","",'各会計、関係団体の財政状況及び健全化判断比率'!BR13)</f>
        <v/>
      </c>
      <c r="DH40" s="738"/>
      <c r="DI40" s="197"/>
      <c r="DJ40" s="165"/>
      <c r="DK40" s="165"/>
      <c r="DL40" s="165"/>
      <c r="DM40" s="165"/>
      <c r="DN40" s="165"/>
      <c r="DO40" s="165"/>
    </row>
    <row r="41" spans="1:119" ht="32.25" customHeight="1">
      <c r="A41" s="166"/>
      <c r="B41" s="192"/>
      <c r="C41" s="736" t="str">
        <f t="shared" si="5"/>
        <v/>
      </c>
      <c r="D41" s="736"/>
      <c r="E41" s="737" t="str">
        <f>IF('各会計、関係団体の財政状況及び健全化判断比率'!B14="","",'各会計、関係団体の財政状況及び健全化判断比率'!B14)</f>
        <v/>
      </c>
      <c r="F41" s="737"/>
      <c r="G41" s="737"/>
      <c r="H41" s="737"/>
      <c r="I41" s="737"/>
      <c r="J41" s="737"/>
      <c r="K41" s="737"/>
      <c r="L41" s="737"/>
      <c r="M41" s="737"/>
      <c r="N41" s="737"/>
      <c r="O41" s="737"/>
      <c r="P41" s="737"/>
      <c r="Q41" s="737"/>
      <c r="R41" s="737"/>
      <c r="S41" s="737"/>
      <c r="T41" s="193"/>
      <c r="U41" s="736" t="str">
        <f t="shared" si="4"/>
        <v/>
      </c>
      <c r="V41" s="736"/>
      <c r="W41" s="737"/>
      <c r="X41" s="737"/>
      <c r="Y41" s="737"/>
      <c r="Z41" s="737"/>
      <c r="AA41" s="737"/>
      <c r="AB41" s="737"/>
      <c r="AC41" s="737"/>
      <c r="AD41" s="737"/>
      <c r="AE41" s="737"/>
      <c r="AF41" s="737"/>
      <c r="AG41" s="737"/>
      <c r="AH41" s="737"/>
      <c r="AI41" s="737"/>
      <c r="AJ41" s="737"/>
      <c r="AK41" s="737"/>
      <c r="AL41" s="193"/>
      <c r="AM41" s="736" t="str">
        <f t="shared" si="0"/>
        <v/>
      </c>
      <c r="AN41" s="736"/>
      <c r="AO41" s="737"/>
      <c r="AP41" s="737"/>
      <c r="AQ41" s="737"/>
      <c r="AR41" s="737"/>
      <c r="AS41" s="737"/>
      <c r="AT41" s="737"/>
      <c r="AU41" s="737"/>
      <c r="AV41" s="737"/>
      <c r="AW41" s="737"/>
      <c r="AX41" s="737"/>
      <c r="AY41" s="737"/>
      <c r="AZ41" s="737"/>
      <c r="BA41" s="737"/>
      <c r="BB41" s="737"/>
      <c r="BC41" s="737"/>
      <c r="BD41" s="193"/>
      <c r="BE41" s="736" t="str">
        <f t="shared" si="1"/>
        <v/>
      </c>
      <c r="BF41" s="736"/>
      <c r="BG41" s="737"/>
      <c r="BH41" s="737"/>
      <c r="BI41" s="737"/>
      <c r="BJ41" s="737"/>
      <c r="BK41" s="737"/>
      <c r="BL41" s="737"/>
      <c r="BM41" s="737"/>
      <c r="BN41" s="737"/>
      <c r="BO41" s="737"/>
      <c r="BP41" s="737"/>
      <c r="BQ41" s="737"/>
      <c r="BR41" s="737"/>
      <c r="BS41" s="737"/>
      <c r="BT41" s="737"/>
      <c r="BU41" s="737"/>
      <c r="BV41" s="193"/>
      <c r="BW41" s="736" t="str">
        <f t="shared" si="2"/>
        <v/>
      </c>
      <c r="BX41" s="736"/>
      <c r="BY41" s="737" t="str">
        <f>IF('各会計、関係団体の財政状況及び健全化判断比率'!B75="","",'各会計、関係団体の財政状況及び健全化判断比率'!B75)</f>
        <v/>
      </c>
      <c r="BZ41" s="737"/>
      <c r="CA41" s="737"/>
      <c r="CB41" s="737"/>
      <c r="CC41" s="737"/>
      <c r="CD41" s="737"/>
      <c r="CE41" s="737"/>
      <c r="CF41" s="737"/>
      <c r="CG41" s="737"/>
      <c r="CH41" s="737"/>
      <c r="CI41" s="737"/>
      <c r="CJ41" s="737"/>
      <c r="CK41" s="737"/>
      <c r="CL41" s="737"/>
      <c r="CM41" s="737"/>
      <c r="CN41" s="193"/>
      <c r="CO41" s="736" t="str">
        <f t="shared" si="3"/>
        <v/>
      </c>
      <c r="CP41" s="736"/>
      <c r="CQ41" s="737" t="str">
        <f>IF('各会計、関係団体の財政状況及び健全化判断比率'!BS14="","",'各会計、関係団体の財政状況及び健全化判断比率'!BS14)</f>
        <v/>
      </c>
      <c r="CR41" s="737"/>
      <c r="CS41" s="737"/>
      <c r="CT41" s="737"/>
      <c r="CU41" s="737"/>
      <c r="CV41" s="737"/>
      <c r="CW41" s="737"/>
      <c r="CX41" s="737"/>
      <c r="CY41" s="737"/>
      <c r="CZ41" s="737"/>
      <c r="DA41" s="737"/>
      <c r="DB41" s="737"/>
      <c r="DC41" s="737"/>
      <c r="DD41" s="737"/>
      <c r="DE41" s="737"/>
      <c r="DF41" s="190"/>
      <c r="DG41" s="738" t="str">
        <f>IF('各会計、関係団体の財政状況及び健全化判断比率'!BR14="","",'各会計、関係団体の財政状況及び健全化判断比率'!BR14)</f>
        <v/>
      </c>
      <c r="DH41" s="738"/>
      <c r="DI41" s="197"/>
      <c r="DJ41" s="165"/>
      <c r="DK41" s="165"/>
      <c r="DL41" s="165"/>
      <c r="DM41" s="165"/>
      <c r="DN41" s="165"/>
      <c r="DO41" s="165"/>
    </row>
    <row r="42" spans="1:119" ht="32.25" customHeight="1">
      <c r="A42" s="165"/>
      <c r="B42" s="192"/>
      <c r="C42" s="736" t="str">
        <f t="shared" si="5"/>
        <v/>
      </c>
      <c r="D42" s="736"/>
      <c r="E42" s="737" t="str">
        <f>IF('各会計、関係団体の財政状況及び健全化判断比率'!B15="","",'各会計、関係団体の財政状況及び健全化判断比率'!B15)</f>
        <v/>
      </c>
      <c r="F42" s="737"/>
      <c r="G42" s="737"/>
      <c r="H42" s="737"/>
      <c r="I42" s="737"/>
      <c r="J42" s="737"/>
      <c r="K42" s="737"/>
      <c r="L42" s="737"/>
      <c r="M42" s="737"/>
      <c r="N42" s="737"/>
      <c r="O42" s="737"/>
      <c r="P42" s="737"/>
      <c r="Q42" s="737"/>
      <c r="R42" s="737"/>
      <c r="S42" s="737"/>
      <c r="T42" s="193"/>
      <c r="U42" s="736" t="str">
        <f t="shared" si="4"/>
        <v/>
      </c>
      <c r="V42" s="736"/>
      <c r="W42" s="737"/>
      <c r="X42" s="737"/>
      <c r="Y42" s="737"/>
      <c r="Z42" s="737"/>
      <c r="AA42" s="737"/>
      <c r="AB42" s="737"/>
      <c r="AC42" s="737"/>
      <c r="AD42" s="737"/>
      <c r="AE42" s="737"/>
      <c r="AF42" s="737"/>
      <c r="AG42" s="737"/>
      <c r="AH42" s="737"/>
      <c r="AI42" s="737"/>
      <c r="AJ42" s="737"/>
      <c r="AK42" s="737"/>
      <c r="AL42" s="193"/>
      <c r="AM42" s="736" t="str">
        <f t="shared" si="0"/>
        <v/>
      </c>
      <c r="AN42" s="736"/>
      <c r="AO42" s="737"/>
      <c r="AP42" s="737"/>
      <c r="AQ42" s="737"/>
      <c r="AR42" s="737"/>
      <c r="AS42" s="737"/>
      <c r="AT42" s="737"/>
      <c r="AU42" s="737"/>
      <c r="AV42" s="737"/>
      <c r="AW42" s="737"/>
      <c r="AX42" s="737"/>
      <c r="AY42" s="737"/>
      <c r="AZ42" s="737"/>
      <c r="BA42" s="737"/>
      <c r="BB42" s="737"/>
      <c r="BC42" s="737"/>
      <c r="BD42" s="193"/>
      <c r="BE42" s="736" t="str">
        <f t="shared" si="1"/>
        <v/>
      </c>
      <c r="BF42" s="736"/>
      <c r="BG42" s="737"/>
      <c r="BH42" s="737"/>
      <c r="BI42" s="737"/>
      <c r="BJ42" s="737"/>
      <c r="BK42" s="737"/>
      <c r="BL42" s="737"/>
      <c r="BM42" s="737"/>
      <c r="BN42" s="737"/>
      <c r="BO42" s="737"/>
      <c r="BP42" s="737"/>
      <c r="BQ42" s="737"/>
      <c r="BR42" s="737"/>
      <c r="BS42" s="737"/>
      <c r="BT42" s="737"/>
      <c r="BU42" s="737"/>
      <c r="BV42" s="193"/>
      <c r="BW42" s="736" t="str">
        <f t="shared" si="2"/>
        <v/>
      </c>
      <c r="BX42" s="736"/>
      <c r="BY42" s="737" t="str">
        <f>IF('各会計、関係団体の財政状況及び健全化判断比率'!B76="","",'各会計、関係団体の財政状況及び健全化判断比率'!B76)</f>
        <v/>
      </c>
      <c r="BZ42" s="737"/>
      <c r="CA42" s="737"/>
      <c r="CB42" s="737"/>
      <c r="CC42" s="737"/>
      <c r="CD42" s="737"/>
      <c r="CE42" s="737"/>
      <c r="CF42" s="737"/>
      <c r="CG42" s="737"/>
      <c r="CH42" s="737"/>
      <c r="CI42" s="737"/>
      <c r="CJ42" s="737"/>
      <c r="CK42" s="737"/>
      <c r="CL42" s="737"/>
      <c r="CM42" s="737"/>
      <c r="CN42" s="193"/>
      <c r="CO42" s="736" t="str">
        <f t="shared" si="3"/>
        <v/>
      </c>
      <c r="CP42" s="736"/>
      <c r="CQ42" s="737" t="str">
        <f>IF('各会計、関係団体の財政状況及び健全化判断比率'!BS15="","",'各会計、関係団体の財政状況及び健全化判断比率'!BS15)</f>
        <v/>
      </c>
      <c r="CR42" s="737"/>
      <c r="CS42" s="737"/>
      <c r="CT42" s="737"/>
      <c r="CU42" s="737"/>
      <c r="CV42" s="737"/>
      <c r="CW42" s="737"/>
      <c r="CX42" s="737"/>
      <c r="CY42" s="737"/>
      <c r="CZ42" s="737"/>
      <c r="DA42" s="737"/>
      <c r="DB42" s="737"/>
      <c r="DC42" s="737"/>
      <c r="DD42" s="737"/>
      <c r="DE42" s="737"/>
      <c r="DF42" s="190"/>
      <c r="DG42" s="738" t="str">
        <f>IF('各会計、関係団体の財政状況及び健全化判断比率'!BR15="","",'各会計、関係団体の財政状況及び健全化判断比率'!BR15)</f>
        <v/>
      </c>
      <c r="DH42" s="738"/>
      <c r="DI42" s="197"/>
      <c r="DJ42" s="165"/>
      <c r="DK42" s="165"/>
      <c r="DL42" s="165"/>
      <c r="DM42" s="165"/>
      <c r="DN42" s="165"/>
      <c r="DO42" s="165"/>
    </row>
    <row r="43" spans="1:119" ht="32.25" customHeight="1">
      <c r="A43" s="165"/>
      <c r="B43" s="192"/>
      <c r="C43" s="736" t="str">
        <f t="shared" si="5"/>
        <v/>
      </c>
      <c r="D43" s="736"/>
      <c r="E43" s="737" t="str">
        <f>IF('各会計、関係団体の財政状況及び健全化判断比率'!B16="","",'各会計、関係団体の財政状況及び健全化判断比率'!B16)</f>
        <v/>
      </c>
      <c r="F43" s="737"/>
      <c r="G43" s="737"/>
      <c r="H43" s="737"/>
      <c r="I43" s="737"/>
      <c r="J43" s="737"/>
      <c r="K43" s="737"/>
      <c r="L43" s="737"/>
      <c r="M43" s="737"/>
      <c r="N43" s="737"/>
      <c r="O43" s="737"/>
      <c r="P43" s="737"/>
      <c r="Q43" s="737"/>
      <c r="R43" s="737"/>
      <c r="S43" s="737"/>
      <c r="T43" s="193"/>
      <c r="U43" s="736" t="str">
        <f t="shared" si="4"/>
        <v/>
      </c>
      <c r="V43" s="736"/>
      <c r="W43" s="737"/>
      <c r="X43" s="737"/>
      <c r="Y43" s="737"/>
      <c r="Z43" s="737"/>
      <c r="AA43" s="737"/>
      <c r="AB43" s="737"/>
      <c r="AC43" s="737"/>
      <c r="AD43" s="737"/>
      <c r="AE43" s="737"/>
      <c r="AF43" s="737"/>
      <c r="AG43" s="737"/>
      <c r="AH43" s="737"/>
      <c r="AI43" s="737"/>
      <c r="AJ43" s="737"/>
      <c r="AK43" s="737"/>
      <c r="AL43" s="193"/>
      <c r="AM43" s="736" t="str">
        <f t="shared" si="0"/>
        <v/>
      </c>
      <c r="AN43" s="736"/>
      <c r="AO43" s="737"/>
      <c r="AP43" s="737"/>
      <c r="AQ43" s="737"/>
      <c r="AR43" s="737"/>
      <c r="AS43" s="737"/>
      <c r="AT43" s="737"/>
      <c r="AU43" s="737"/>
      <c r="AV43" s="737"/>
      <c r="AW43" s="737"/>
      <c r="AX43" s="737"/>
      <c r="AY43" s="737"/>
      <c r="AZ43" s="737"/>
      <c r="BA43" s="737"/>
      <c r="BB43" s="737"/>
      <c r="BC43" s="737"/>
      <c r="BD43" s="193"/>
      <c r="BE43" s="736" t="str">
        <f t="shared" si="1"/>
        <v/>
      </c>
      <c r="BF43" s="736"/>
      <c r="BG43" s="737"/>
      <c r="BH43" s="737"/>
      <c r="BI43" s="737"/>
      <c r="BJ43" s="737"/>
      <c r="BK43" s="737"/>
      <c r="BL43" s="737"/>
      <c r="BM43" s="737"/>
      <c r="BN43" s="737"/>
      <c r="BO43" s="737"/>
      <c r="BP43" s="737"/>
      <c r="BQ43" s="737"/>
      <c r="BR43" s="737"/>
      <c r="BS43" s="737"/>
      <c r="BT43" s="737"/>
      <c r="BU43" s="737"/>
      <c r="BV43" s="193"/>
      <c r="BW43" s="736" t="str">
        <f t="shared" si="2"/>
        <v/>
      </c>
      <c r="BX43" s="736"/>
      <c r="BY43" s="737" t="str">
        <f>IF('各会計、関係団体の財政状況及び健全化判断比率'!B77="","",'各会計、関係団体の財政状況及び健全化判断比率'!B77)</f>
        <v/>
      </c>
      <c r="BZ43" s="737"/>
      <c r="CA43" s="737"/>
      <c r="CB43" s="737"/>
      <c r="CC43" s="737"/>
      <c r="CD43" s="737"/>
      <c r="CE43" s="737"/>
      <c r="CF43" s="737"/>
      <c r="CG43" s="737"/>
      <c r="CH43" s="737"/>
      <c r="CI43" s="737"/>
      <c r="CJ43" s="737"/>
      <c r="CK43" s="737"/>
      <c r="CL43" s="737"/>
      <c r="CM43" s="737"/>
      <c r="CN43" s="193"/>
      <c r="CO43" s="736" t="str">
        <f t="shared" si="3"/>
        <v/>
      </c>
      <c r="CP43" s="736"/>
      <c r="CQ43" s="737" t="str">
        <f>IF('各会計、関係団体の財政状況及び健全化判断比率'!BS16="","",'各会計、関係団体の財政状況及び健全化判断比率'!BS16)</f>
        <v/>
      </c>
      <c r="CR43" s="737"/>
      <c r="CS43" s="737"/>
      <c r="CT43" s="737"/>
      <c r="CU43" s="737"/>
      <c r="CV43" s="737"/>
      <c r="CW43" s="737"/>
      <c r="CX43" s="737"/>
      <c r="CY43" s="737"/>
      <c r="CZ43" s="737"/>
      <c r="DA43" s="737"/>
      <c r="DB43" s="737"/>
      <c r="DC43" s="737"/>
      <c r="DD43" s="737"/>
      <c r="DE43" s="737"/>
      <c r="DF43" s="190"/>
      <c r="DG43" s="738" t="str">
        <f>IF('各会計、関係団体の財政状況及び健全化判断比率'!BR16="","",'各会計、関係団体の財政状況及び健全化判断比率'!BR16)</f>
        <v/>
      </c>
      <c r="DH43" s="738"/>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aSN2AQ4ewkNSvw+LakHz67RyhjQ0GYGz9SleKsAHVetyHjdKjdCFtYV3T4/AIN8T7J1Bc1mt5/LFA0rqR6h2nA==" saltValue="bOUHMkkRDZkEBAdhKe8Y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pageSetup paperSize="9" scale="53" orientation="landscape" horizontalDpi="12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3" zoomScaleNormal="100" zoomScaleSheetLayoutView="100" workbookViewId="0">
      <selection activeCell="B32" sqref="B32:Q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86" t="s">
        <v>568</v>
      </c>
      <c r="D34" s="1186"/>
      <c r="E34" s="1187"/>
      <c r="F34" s="32">
        <v>10.220000000000001</v>
      </c>
      <c r="G34" s="33">
        <v>10.37</v>
      </c>
      <c r="H34" s="33">
        <v>10.55</v>
      </c>
      <c r="I34" s="33">
        <v>11.13</v>
      </c>
      <c r="J34" s="34">
        <v>11.36</v>
      </c>
      <c r="K34" s="22"/>
      <c r="L34" s="22"/>
      <c r="M34" s="22"/>
      <c r="N34" s="22"/>
      <c r="O34" s="22"/>
      <c r="P34" s="22"/>
    </row>
    <row r="35" spans="1:16" ht="39" customHeight="1">
      <c r="A35" s="22"/>
      <c r="B35" s="35"/>
      <c r="C35" s="1180" t="s">
        <v>569</v>
      </c>
      <c r="D35" s="1181"/>
      <c r="E35" s="1182"/>
      <c r="F35" s="36">
        <v>4.76</v>
      </c>
      <c r="G35" s="37">
        <v>8.84</v>
      </c>
      <c r="H35" s="37">
        <v>12.72</v>
      </c>
      <c r="I35" s="37">
        <v>12.72</v>
      </c>
      <c r="J35" s="38">
        <v>9.57</v>
      </c>
      <c r="K35" s="22"/>
      <c r="L35" s="22"/>
      <c r="M35" s="22"/>
      <c r="N35" s="22"/>
      <c r="O35" s="22"/>
      <c r="P35" s="22"/>
    </row>
    <row r="36" spans="1:16" ht="39" customHeight="1">
      <c r="A36" s="22"/>
      <c r="B36" s="35"/>
      <c r="C36" s="1180" t="s">
        <v>570</v>
      </c>
      <c r="D36" s="1181"/>
      <c r="E36" s="1182"/>
      <c r="F36" s="36">
        <v>2.29</v>
      </c>
      <c r="G36" s="37">
        <v>2.3199999999999998</v>
      </c>
      <c r="H36" s="37">
        <v>2.5099999999999998</v>
      </c>
      <c r="I36" s="37">
        <v>3.71</v>
      </c>
      <c r="J36" s="38">
        <v>6</v>
      </c>
      <c r="K36" s="22"/>
      <c r="L36" s="22"/>
      <c r="M36" s="22"/>
      <c r="N36" s="22"/>
      <c r="O36" s="22"/>
      <c r="P36" s="22"/>
    </row>
    <row r="37" spans="1:16" ht="39" customHeight="1">
      <c r="A37" s="22"/>
      <c r="B37" s="35"/>
      <c r="C37" s="1180" t="s">
        <v>571</v>
      </c>
      <c r="D37" s="1181"/>
      <c r="E37" s="1182"/>
      <c r="F37" s="36">
        <v>0.61</v>
      </c>
      <c r="G37" s="37">
        <v>0.02</v>
      </c>
      <c r="H37" s="37">
        <v>1.21</v>
      </c>
      <c r="I37" s="37">
        <v>2.02</v>
      </c>
      <c r="J37" s="38">
        <v>4.2</v>
      </c>
      <c r="K37" s="22"/>
      <c r="L37" s="22"/>
      <c r="M37" s="22"/>
      <c r="N37" s="22"/>
      <c r="O37" s="22"/>
      <c r="P37" s="22"/>
    </row>
    <row r="38" spans="1:16" ht="39" customHeight="1">
      <c r="A38" s="22"/>
      <c r="B38" s="35"/>
      <c r="C38" s="1180" t="s">
        <v>572</v>
      </c>
      <c r="D38" s="1181"/>
      <c r="E38" s="1182"/>
      <c r="F38" s="36">
        <v>1.38</v>
      </c>
      <c r="G38" s="37">
        <v>1.78</v>
      </c>
      <c r="H38" s="37">
        <v>2.15</v>
      </c>
      <c r="I38" s="37">
        <v>2.23</v>
      </c>
      <c r="J38" s="38">
        <v>2.0099999999999998</v>
      </c>
      <c r="K38" s="22"/>
      <c r="L38" s="22"/>
      <c r="M38" s="22"/>
      <c r="N38" s="22"/>
      <c r="O38" s="22"/>
      <c r="P38" s="22"/>
    </row>
    <row r="39" spans="1:16" ht="39" customHeight="1">
      <c r="A39" s="22"/>
      <c r="B39" s="35"/>
      <c r="C39" s="1180" t="s">
        <v>573</v>
      </c>
      <c r="D39" s="1181"/>
      <c r="E39" s="1182"/>
      <c r="F39" s="36">
        <v>0.83</v>
      </c>
      <c r="G39" s="37">
        <v>0.84</v>
      </c>
      <c r="H39" s="37">
        <v>1.67</v>
      </c>
      <c r="I39" s="37">
        <v>2.2599999999999998</v>
      </c>
      <c r="J39" s="38">
        <v>1.54</v>
      </c>
      <c r="K39" s="22"/>
      <c r="L39" s="22"/>
      <c r="M39" s="22"/>
      <c r="N39" s="22"/>
      <c r="O39" s="22"/>
      <c r="P39" s="22"/>
    </row>
    <row r="40" spans="1:16" ht="39" customHeight="1">
      <c r="A40" s="22"/>
      <c r="B40" s="35"/>
      <c r="C40" s="1180" t="s">
        <v>574</v>
      </c>
      <c r="D40" s="1181"/>
      <c r="E40" s="1182"/>
      <c r="F40" s="36">
        <v>0</v>
      </c>
      <c r="G40" s="37">
        <v>0</v>
      </c>
      <c r="H40" s="37">
        <v>0</v>
      </c>
      <c r="I40" s="37">
        <v>0.37</v>
      </c>
      <c r="J40" s="38">
        <v>0.57999999999999996</v>
      </c>
      <c r="K40" s="22"/>
      <c r="L40" s="22"/>
      <c r="M40" s="22"/>
      <c r="N40" s="22"/>
      <c r="O40" s="22"/>
      <c r="P40" s="22"/>
    </row>
    <row r="41" spans="1:16" ht="39" customHeight="1">
      <c r="A41" s="22"/>
      <c r="B41" s="35"/>
      <c r="C41" s="1180" t="s">
        <v>575</v>
      </c>
      <c r="D41" s="1181"/>
      <c r="E41" s="1182"/>
      <c r="F41" s="36">
        <v>0.09</v>
      </c>
      <c r="G41" s="37">
        <v>0.11</v>
      </c>
      <c r="H41" s="37">
        <v>0.12</v>
      </c>
      <c r="I41" s="37">
        <v>0.2</v>
      </c>
      <c r="J41" s="38">
        <v>0.14000000000000001</v>
      </c>
      <c r="K41" s="22"/>
      <c r="L41" s="22"/>
      <c r="M41" s="22"/>
      <c r="N41" s="22"/>
      <c r="O41" s="22"/>
      <c r="P41" s="22"/>
    </row>
    <row r="42" spans="1:16" ht="39" customHeight="1">
      <c r="A42" s="22"/>
      <c r="B42" s="39"/>
      <c r="C42" s="1180" t="s">
        <v>576</v>
      </c>
      <c r="D42" s="1181"/>
      <c r="E42" s="1182"/>
      <c r="F42" s="36" t="s">
        <v>520</v>
      </c>
      <c r="G42" s="37" t="s">
        <v>520</v>
      </c>
      <c r="H42" s="37" t="s">
        <v>520</v>
      </c>
      <c r="I42" s="37" t="s">
        <v>520</v>
      </c>
      <c r="J42" s="38" t="s">
        <v>520</v>
      </c>
      <c r="K42" s="22"/>
      <c r="L42" s="22"/>
      <c r="M42" s="22"/>
      <c r="N42" s="22"/>
      <c r="O42" s="22"/>
      <c r="P42" s="22"/>
    </row>
    <row r="43" spans="1:16" ht="39" customHeight="1" thickBot="1">
      <c r="A43" s="22"/>
      <c r="B43" s="40"/>
      <c r="C43" s="1183" t="s">
        <v>577</v>
      </c>
      <c r="D43" s="1184"/>
      <c r="E43" s="1185"/>
      <c r="F43" s="41">
        <v>7.0000000000000007E-2</v>
      </c>
      <c r="G43" s="42">
        <v>0.06</v>
      </c>
      <c r="H43" s="42">
        <v>0.05</v>
      </c>
      <c r="I43" s="42">
        <v>0.05</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171ReJKGQaFWT5eqrB+JWy5TAKQ4e86lbUhPk2g+ipjn4stTn10H10uNfdwps9dUW7jytc6vomm7Hf3LoMF7Q==" saltValue="ftF4UZA90HdaCq0t22of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6" orientation="landscape" horizontalDpi="12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31" zoomScale="70" zoomScaleNormal="70" zoomScaleSheetLayoutView="55" workbookViewId="0">
      <selection activeCell="B32" sqref="B32:Q3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96" t="s">
        <v>11</v>
      </c>
      <c r="C45" s="1197"/>
      <c r="D45" s="58"/>
      <c r="E45" s="1202" t="s">
        <v>12</v>
      </c>
      <c r="F45" s="1202"/>
      <c r="G45" s="1202"/>
      <c r="H45" s="1202"/>
      <c r="I45" s="1202"/>
      <c r="J45" s="1203"/>
      <c r="K45" s="59">
        <v>2017</v>
      </c>
      <c r="L45" s="60">
        <v>1979</v>
      </c>
      <c r="M45" s="60">
        <v>2043</v>
      </c>
      <c r="N45" s="60">
        <v>2175</v>
      </c>
      <c r="O45" s="61">
        <v>2250</v>
      </c>
      <c r="P45" s="48"/>
      <c r="Q45" s="48"/>
      <c r="R45" s="48"/>
      <c r="S45" s="48"/>
      <c r="T45" s="48"/>
      <c r="U45" s="48"/>
    </row>
    <row r="46" spans="1:21" ht="30.75" customHeight="1">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c r="A48" s="48"/>
      <c r="B48" s="1198"/>
      <c r="C48" s="1199"/>
      <c r="D48" s="62"/>
      <c r="E48" s="1190" t="s">
        <v>15</v>
      </c>
      <c r="F48" s="1190"/>
      <c r="G48" s="1190"/>
      <c r="H48" s="1190"/>
      <c r="I48" s="1190"/>
      <c r="J48" s="1191"/>
      <c r="K48" s="63">
        <v>639</v>
      </c>
      <c r="L48" s="64">
        <v>577</v>
      </c>
      <c r="M48" s="64">
        <v>566</v>
      </c>
      <c r="N48" s="64">
        <v>587</v>
      </c>
      <c r="O48" s="65">
        <v>610</v>
      </c>
      <c r="P48" s="48"/>
      <c r="Q48" s="48"/>
      <c r="R48" s="48"/>
      <c r="S48" s="48"/>
      <c r="T48" s="48"/>
      <c r="U48" s="48"/>
    </row>
    <row r="49" spans="1:21" ht="30.75" customHeight="1">
      <c r="A49" s="48"/>
      <c r="B49" s="1198"/>
      <c r="C49" s="1199"/>
      <c r="D49" s="62"/>
      <c r="E49" s="1190" t="s">
        <v>16</v>
      </c>
      <c r="F49" s="1190"/>
      <c r="G49" s="1190"/>
      <c r="H49" s="1190"/>
      <c r="I49" s="1190"/>
      <c r="J49" s="1191"/>
      <c r="K49" s="63">
        <v>80</v>
      </c>
      <c r="L49" s="64">
        <v>79</v>
      </c>
      <c r="M49" s="64">
        <v>59</v>
      </c>
      <c r="N49" s="64">
        <v>66</v>
      </c>
      <c r="O49" s="65">
        <v>54</v>
      </c>
      <c r="P49" s="48"/>
      <c r="Q49" s="48"/>
      <c r="R49" s="48"/>
      <c r="S49" s="48"/>
      <c r="T49" s="48"/>
      <c r="U49" s="48"/>
    </row>
    <row r="50" spans="1:21" ht="30.75" customHeight="1">
      <c r="A50" s="48"/>
      <c r="B50" s="1198"/>
      <c r="C50" s="1199"/>
      <c r="D50" s="62"/>
      <c r="E50" s="1190" t="s">
        <v>17</v>
      </c>
      <c r="F50" s="1190"/>
      <c r="G50" s="1190"/>
      <c r="H50" s="1190"/>
      <c r="I50" s="1190"/>
      <c r="J50" s="1191"/>
      <c r="K50" s="63">
        <v>41</v>
      </c>
      <c r="L50" s="64">
        <v>41</v>
      </c>
      <c r="M50" s="64">
        <v>40</v>
      </c>
      <c r="N50" s="64">
        <v>60</v>
      </c>
      <c r="O50" s="65">
        <v>55</v>
      </c>
      <c r="P50" s="48"/>
      <c r="Q50" s="48"/>
      <c r="R50" s="48"/>
      <c r="S50" s="48"/>
      <c r="T50" s="48"/>
      <c r="U50" s="48"/>
    </row>
    <row r="51" spans="1:21" ht="30.75" customHeight="1">
      <c r="A51" s="48"/>
      <c r="B51" s="1200"/>
      <c r="C51" s="1201"/>
      <c r="D51" s="66"/>
      <c r="E51" s="1190" t="s">
        <v>18</v>
      </c>
      <c r="F51" s="1190"/>
      <c r="G51" s="1190"/>
      <c r="H51" s="1190"/>
      <c r="I51" s="1190"/>
      <c r="J51" s="1191"/>
      <c r="K51" s="63">
        <v>0</v>
      </c>
      <c r="L51" s="64" t="s">
        <v>520</v>
      </c>
      <c r="M51" s="64" t="s">
        <v>520</v>
      </c>
      <c r="N51" s="64" t="s">
        <v>520</v>
      </c>
      <c r="O51" s="65" t="s">
        <v>520</v>
      </c>
      <c r="P51" s="48"/>
      <c r="Q51" s="48"/>
      <c r="R51" s="48"/>
      <c r="S51" s="48"/>
      <c r="T51" s="48"/>
      <c r="U51" s="48"/>
    </row>
    <row r="52" spans="1:21" ht="30.75" customHeight="1">
      <c r="A52" s="48"/>
      <c r="B52" s="1188" t="s">
        <v>19</v>
      </c>
      <c r="C52" s="1189"/>
      <c r="D52" s="66"/>
      <c r="E52" s="1190" t="s">
        <v>20</v>
      </c>
      <c r="F52" s="1190"/>
      <c r="G52" s="1190"/>
      <c r="H52" s="1190"/>
      <c r="I52" s="1190"/>
      <c r="J52" s="1191"/>
      <c r="K52" s="63">
        <v>2263</v>
      </c>
      <c r="L52" s="64">
        <v>2345</v>
      </c>
      <c r="M52" s="64">
        <v>2375</v>
      </c>
      <c r="N52" s="64">
        <v>2325</v>
      </c>
      <c r="O52" s="65">
        <v>2288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514</v>
      </c>
      <c r="L53" s="69">
        <v>331</v>
      </c>
      <c r="M53" s="69">
        <v>333</v>
      </c>
      <c r="N53" s="69">
        <v>563</v>
      </c>
      <c r="O53" s="70">
        <v>681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0/l7eJvk/EktSdMSjGUnwlo/QWwrlISrJr655oA1ddE1vHMl6ARnYWDFwYSmactXcMpj9FSwlGulXI/MGvX0Q==" saltValue="97qhR6swSJouir+aVMuV6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59" orientation="landscape" horizontalDpi="12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9" zoomScale="70" zoomScaleNormal="70" zoomScaleSheetLayoutView="100" workbookViewId="0">
      <selection activeCell="B32" sqref="B32:Q3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04" t="s">
        <v>24</v>
      </c>
      <c r="C41" s="1205"/>
      <c r="D41" s="81"/>
      <c r="E41" s="1210" t="s">
        <v>25</v>
      </c>
      <c r="F41" s="1210"/>
      <c r="G41" s="1210"/>
      <c r="H41" s="1211"/>
      <c r="I41" s="82">
        <v>20956</v>
      </c>
      <c r="J41" s="83">
        <v>22822</v>
      </c>
      <c r="K41" s="83">
        <v>23713</v>
      </c>
      <c r="L41" s="83">
        <v>23891</v>
      </c>
      <c r="M41" s="84">
        <v>23518</v>
      </c>
    </row>
    <row r="42" spans="2:13" ht="27.75" customHeight="1">
      <c r="B42" s="1206"/>
      <c r="C42" s="1207"/>
      <c r="D42" s="85"/>
      <c r="E42" s="1212" t="s">
        <v>26</v>
      </c>
      <c r="F42" s="1212"/>
      <c r="G42" s="1212"/>
      <c r="H42" s="1213"/>
      <c r="I42" s="86">
        <v>826</v>
      </c>
      <c r="J42" s="87">
        <v>786</v>
      </c>
      <c r="K42" s="87">
        <v>749</v>
      </c>
      <c r="L42" s="87">
        <v>689</v>
      </c>
      <c r="M42" s="88">
        <v>625</v>
      </c>
    </row>
    <row r="43" spans="2:13" ht="27.75" customHeight="1">
      <c r="B43" s="1206"/>
      <c r="C43" s="1207"/>
      <c r="D43" s="85"/>
      <c r="E43" s="1212" t="s">
        <v>27</v>
      </c>
      <c r="F43" s="1212"/>
      <c r="G43" s="1212"/>
      <c r="H43" s="1213"/>
      <c r="I43" s="86">
        <v>10433</v>
      </c>
      <c r="J43" s="87">
        <v>8356</v>
      </c>
      <c r="K43" s="87">
        <v>7542</v>
      </c>
      <c r="L43" s="87">
        <v>7401</v>
      </c>
      <c r="M43" s="88">
        <v>7162</v>
      </c>
    </row>
    <row r="44" spans="2:13" ht="27.75" customHeight="1">
      <c r="B44" s="1206"/>
      <c r="C44" s="1207"/>
      <c r="D44" s="85"/>
      <c r="E44" s="1212" t="s">
        <v>28</v>
      </c>
      <c r="F44" s="1212"/>
      <c r="G44" s="1212"/>
      <c r="H44" s="1213"/>
      <c r="I44" s="86">
        <v>467</v>
      </c>
      <c r="J44" s="87">
        <v>424</v>
      </c>
      <c r="K44" s="87">
        <v>345</v>
      </c>
      <c r="L44" s="87">
        <v>286</v>
      </c>
      <c r="M44" s="88">
        <v>237</v>
      </c>
    </row>
    <row r="45" spans="2:13" ht="27.75" customHeight="1">
      <c r="B45" s="1206"/>
      <c r="C45" s="1207"/>
      <c r="D45" s="85"/>
      <c r="E45" s="1212" t="s">
        <v>29</v>
      </c>
      <c r="F45" s="1212"/>
      <c r="G45" s="1212"/>
      <c r="H45" s="1213"/>
      <c r="I45" s="86">
        <v>4616</v>
      </c>
      <c r="J45" s="87">
        <v>4113</v>
      </c>
      <c r="K45" s="87">
        <v>3742</v>
      </c>
      <c r="L45" s="87">
        <v>3650</v>
      </c>
      <c r="M45" s="88">
        <v>3449</v>
      </c>
    </row>
    <row r="46" spans="2:13" ht="27.75" customHeight="1">
      <c r="B46" s="1206"/>
      <c r="C46" s="1207"/>
      <c r="D46" s="89"/>
      <c r="E46" s="1212" t="s">
        <v>30</v>
      </c>
      <c r="F46" s="1212"/>
      <c r="G46" s="1212"/>
      <c r="H46" s="1213"/>
      <c r="I46" s="86">
        <v>78</v>
      </c>
      <c r="J46" s="87">
        <v>71</v>
      </c>
      <c r="K46" s="87">
        <v>38</v>
      </c>
      <c r="L46" s="87">
        <v>34</v>
      </c>
      <c r="M46" s="88">
        <v>30</v>
      </c>
    </row>
    <row r="47" spans="2:13" ht="27.75" customHeight="1">
      <c r="B47" s="1206"/>
      <c r="C47" s="1207"/>
      <c r="D47" s="90"/>
      <c r="E47" s="1214" t="s">
        <v>31</v>
      </c>
      <c r="F47" s="1215"/>
      <c r="G47" s="1215"/>
      <c r="H47" s="1216"/>
      <c r="I47" s="86" t="s">
        <v>520</v>
      </c>
      <c r="J47" s="87" t="s">
        <v>520</v>
      </c>
      <c r="K47" s="87" t="s">
        <v>520</v>
      </c>
      <c r="L47" s="87" t="s">
        <v>520</v>
      </c>
      <c r="M47" s="88" t="s">
        <v>520</v>
      </c>
    </row>
    <row r="48" spans="2:13" ht="27.75" customHeight="1">
      <c r="B48" s="1206"/>
      <c r="C48" s="1207"/>
      <c r="D48" s="85"/>
      <c r="E48" s="1212" t="s">
        <v>32</v>
      </c>
      <c r="F48" s="1212"/>
      <c r="G48" s="1212"/>
      <c r="H48" s="1213"/>
      <c r="I48" s="86" t="s">
        <v>520</v>
      </c>
      <c r="J48" s="87" t="s">
        <v>520</v>
      </c>
      <c r="K48" s="87" t="s">
        <v>520</v>
      </c>
      <c r="L48" s="87" t="s">
        <v>520</v>
      </c>
      <c r="M48" s="88" t="s">
        <v>520</v>
      </c>
    </row>
    <row r="49" spans="2:13" ht="27.75" customHeight="1">
      <c r="B49" s="1208"/>
      <c r="C49" s="1209"/>
      <c r="D49" s="85"/>
      <c r="E49" s="1212" t="s">
        <v>33</v>
      </c>
      <c r="F49" s="1212"/>
      <c r="G49" s="1212"/>
      <c r="H49" s="1213"/>
      <c r="I49" s="86" t="s">
        <v>520</v>
      </c>
      <c r="J49" s="87" t="s">
        <v>520</v>
      </c>
      <c r="K49" s="87" t="s">
        <v>520</v>
      </c>
      <c r="L49" s="87" t="s">
        <v>520</v>
      </c>
      <c r="M49" s="88" t="s">
        <v>520</v>
      </c>
    </row>
    <row r="50" spans="2:13" ht="27.75" customHeight="1">
      <c r="B50" s="1217" t="s">
        <v>34</v>
      </c>
      <c r="C50" s="1218"/>
      <c r="D50" s="91"/>
      <c r="E50" s="1212" t="s">
        <v>35</v>
      </c>
      <c r="F50" s="1212"/>
      <c r="G50" s="1212"/>
      <c r="H50" s="1213"/>
      <c r="I50" s="86">
        <v>6362</v>
      </c>
      <c r="J50" s="87">
        <v>5171</v>
      </c>
      <c r="K50" s="87">
        <v>5742</v>
      </c>
      <c r="L50" s="87">
        <v>5970</v>
      </c>
      <c r="M50" s="88">
        <v>6494</v>
      </c>
    </row>
    <row r="51" spans="2:13" ht="27.75" customHeight="1">
      <c r="B51" s="1206"/>
      <c r="C51" s="1207"/>
      <c r="D51" s="85"/>
      <c r="E51" s="1212" t="s">
        <v>36</v>
      </c>
      <c r="F51" s="1212"/>
      <c r="G51" s="1212"/>
      <c r="H51" s="1213"/>
      <c r="I51" s="86">
        <v>3695</v>
      </c>
      <c r="J51" s="87">
        <v>2813</v>
      </c>
      <c r="K51" s="87">
        <v>2349</v>
      </c>
      <c r="L51" s="87">
        <v>2636</v>
      </c>
      <c r="M51" s="88">
        <v>2937</v>
      </c>
    </row>
    <row r="52" spans="2:13" ht="27.75" customHeight="1">
      <c r="B52" s="1208"/>
      <c r="C52" s="1209"/>
      <c r="D52" s="85"/>
      <c r="E52" s="1212" t="s">
        <v>37</v>
      </c>
      <c r="F52" s="1212"/>
      <c r="G52" s="1212"/>
      <c r="H52" s="1213"/>
      <c r="I52" s="86">
        <v>23070</v>
      </c>
      <c r="J52" s="87">
        <v>23413</v>
      </c>
      <c r="K52" s="87">
        <v>23490</v>
      </c>
      <c r="L52" s="87">
        <v>23403</v>
      </c>
      <c r="M52" s="88">
        <v>22867</v>
      </c>
    </row>
    <row r="53" spans="2:13" ht="27.75" customHeight="1" thickBot="1">
      <c r="B53" s="1219" t="s">
        <v>38</v>
      </c>
      <c r="C53" s="1220"/>
      <c r="D53" s="92"/>
      <c r="E53" s="1221" t="s">
        <v>39</v>
      </c>
      <c r="F53" s="1221"/>
      <c r="G53" s="1221"/>
      <c r="H53" s="1222"/>
      <c r="I53" s="93">
        <v>4248</v>
      </c>
      <c r="J53" s="94">
        <v>5174</v>
      </c>
      <c r="K53" s="94">
        <v>4548</v>
      </c>
      <c r="L53" s="94">
        <v>3941</v>
      </c>
      <c r="M53" s="95">
        <v>2722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Vm1JA29qNCBGoM2KNUbk6uhzYijTU2dkaKZjm+/vns8sDLAZbydnlUdmaEjON4PLNzjw9xm8q6T37Epseun5w==" saltValue="GnvXSrZZA36M62wYmMwR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56" orientation="landscape" horizontalDpi="12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19" zoomScale="55" zoomScaleNormal="55" zoomScaleSheetLayoutView="100" workbookViewId="0">
      <selection activeCell="B32" sqref="B32:Q3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31" t="s">
        <v>42</v>
      </c>
      <c r="D55" s="1231"/>
      <c r="E55" s="1232"/>
      <c r="F55" s="107">
        <v>3604</v>
      </c>
      <c r="G55" s="107">
        <v>3942</v>
      </c>
      <c r="H55" s="108">
        <v>4227</v>
      </c>
    </row>
    <row r="56" spans="2:8" ht="52.5" customHeight="1">
      <c r="B56" s="109"/>
      <c r="C56" s="1233" t="s">
        <v>43</v>
      </c>
      <c r="D56" s="1233"/>
      <c r="E56" s="1234"/>
      <c r="F56" s="110">
        <v>865</v>
      </c>
      <c r="G56" s="110">
        <v>615</v>
      </c>
      <c r="H56" s="111">
        <v>615</v>
      </c>
    </row>
    <row r="57" spans="2:8" ht="53.25" customHeight="1">
      <c r="B57" s="109"/>
      <c r="C57" s="1235" t="s">
        <v>44</v>
      </c>
      <c r="D57" s="1235"/>
      <c r="E57" s="1236"/>
      <c r="F57" s="112">
        <v>940</v>
      </c>
      <c r="G57" s="112">
        <v>905</v>
      </c>
      <c r="H57" s="113">
        <v>1032</v>
      </c>
    </row>
    <row r="58" spans="2:8" ht="45.75" customHeight="1">
      <c r="B58" s="114"/>
      <c r="C58" s="1223" t="s">
        <v>596</v>
      </c>
      <c r="D58" s="1224"/>
      <c r="E58" s="1225"/>
      <c r="F58" s="115">
        <v>451</v>
      </c>
      <c r="G58" s="115">
        <v>481</v>
      </c>
      <c r="H58" s="116">
        <v>665</v>
      </c>
    </row>
    <row r="59" spans="2:8" ht="45.75" customHeight="1">
      <c r="B59" s="114"/>
      <c r="C59" s="1223" t="s">
        <v>595</v>
      </c>
      <c r="D59" s="1224"/>
      <c r="E59" s="1225"/>
      <c r="F59" s="115" t="s">
        <v>591</v>
      </c>
      <c r="G59" s="115" t="s">
        <v>591</v>
      </c>
      <c r="H59" s="116">
        <v>100</v>
      </c>
    </row>
    <row r="60" spans="2:8" ht="45.75" customHeight="1">
      <c r="B60" s="114"/>
      <c r="C60" s="1223" t="s">
        <v>594</v>
      </c>
      <c r="D60" s="1224"/>
      <c r="E60" s="1225"/>
      <c r="F60" s="115">
        <v>84</v>
      </c>
      <c r="G60" s="115">
        <v>85</v>
      </c>
      <c r="H60" s="116">
        <v>85</v>
      </c>
    </row>
    <row r="61" spans="2:8" ht="45.75" customHeight="1">
      <c r="B61" s="114"/>
      <c r="C61" s="1223" t="s">
        <v>593</v>
      </c>
      <c r="D61" s="1224"/>
      <c r="E61" s="1225"/>
      <c r="F61" s="115">
        <v>81</v>
      </c>
      <c r="G61" s="115">
        <v>77</v>
      </c>
      <c r="H61" s="116">
        <v>71</v>
      </c>
    </row>
    <row r="62" spans="2:8" ht="45.75" customHeight="1" thickBot="1">
      <c r="B62" s="117"/>
      <c r="C62" s="1226" t="s">
        <v>592</v>
      </c>
      <c r="D62" s="1227"/>
      <c r="E62" s="1228"/>
      <c r="F62" s="118">
        <v>19</v>
      </c>
      <c r="G62" s="118">
        <v>27</v>
      </c>
      <c r="H62" s="119">
        <v>29</v>
      </c>
    </row>
    <row r="63" spans="2:8" ht="52.5" customHeight="1" thickBot="1">
      <c r="B63" s="120"/>
      <c r="C63" s="1229" t="s">
        <v>45</v>
      </c>
      <c r="D63" s="1229"/>
      <c r="E63" s="1230"/>
      <c r="F63" s="121">
        <v>5409</v>
      </c>
      <c r="G63" s="121">
        <v>5463</v>
      </c>
      <c r="H63" s="122">
        <v>5875</v>
      </c>
    </row>
    <row r="64" spans="2:8" ht="15" customHeight="1"/>
    <row r="65" ht="0" hidden="1" customHeight="1"/>
    <row r="66" ht="0" hidden="1" customHeight="1"/>
  </sheetData>
  <sheetProtection algorithmName="SHA-512" hashValue="7aH2sgaewM+TOg9o9zTOPTaNQjQZdd4bvPM2p4hXYg0xRidetshHaH9fBJU+zJ5E3HdQe18VNM6TMJaE5wwQOA==" saltValue="+W26SjnYxFq2c0jt7N9wd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40" orientation="landscape" horizontalDpi="12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82583</v>
      </c>
      <c r="E3" s="141"/>
      <c r="F3" s="142">
        <v>63956</v>
      </c>
      <c r="G3" s="143"/>
      <c r="H3" s="144"/>
    </row>
    <row r="4" spans="1:8">
      <c r="A4" s="145"/>
      <c r="B4" s="146"/>
      <c r="C4" s="147"/>
      <c r="D4" s="148">
        <v>32354</v>
      </c>
      <c r="E4" s="149"/>
      <c r="F4" s="150">
        <v>29239</v>
      </c>
      <c r="G4" s="151"/>
      <c r="H4" s="152"/>
    </row>
    <row r="5" spans="1:8">
      <c r="A5" s="133" t="s">
        <v>554</v>
      </c>
      <c r="B5" s="138"/>
      <c r="C5" s="139"/>
      <c r="D5" s="140">
        <v>101737</v>
      </c>
      <c r="E5" s="141"/>
      <c r="F5" s="142">
        <v>66255</v>
      </c>
      <c r="G5" s="143"/>
      <c r="H5" s="144"/>
    </row>
    <row r="6" spans="1:8">
      <c r="A6" s="145"/>
      <c r="B6" s="146"/>
      <c r="C6" s="147"/>
      <c r="D6" s="148">
        <v>63822</v>
      </c>
      <c r="E6" s="149"/>
      <c r="F6" s="150">
        <v>31822</v>
      </c>
      <c r="G6" s="151"/>
      <c r="H6" s="152"/>
    </row>
    <row r="7" spans="1:8">
      <c r="A7" s="133" t="s">
        <v>555</v>
      </c>
      <c r="B7" s="138"/>
      <c r="C7" s="139"/>
      <c r="D7" s="140">
        <v>79717</v>
      </c>
      <c r="E7" s="141"/>
      <c r="F7" s="142">
        <v>92247</v>
      </c>
      <c r="G7" s="143"/>
      <c r="H7" s="144"/>
    </row>
    <row r="8" spans="1:8">
      <c r="A8" s="145"/>
      <c r="B8" s="146"/>
      <c r="C8" s="147"/>
      <c r="D8" s="148">
        <v>47341</v>
      </c>
      <c r="E8" s="149"/>
      <c r="F8" s="150">
        <v>37204</v>
      </c>
      <c r="G8" s="151"/>
      <c r="H8" s="152"/>
    </row>
    <row r="9" spans="1:8">
      <c r="A9" s="133" t="s">
        <v>556</v>
      </c>
      <c r="B9" s="138"/>
      <c r="C9" s="139"/>
      <c r="D9" s="140">
        <v>75233</v>
      </c>
      <c r="E9" s="141"/>
      <c r="F9" s="142">
        <v>67319</v>
      </c>
      <c r="G9" s="143"/>
      <c r="H9" s="144"/>
    </row>
    <row r="10" spans="1:8">
      <c r="A10" s="145"/>
      <c r="B10" s="146"/>
      <c r="C10" s="147"/>
      <c r="D10" s="148">
        <v>29447</v>
      </c>
      <c r="E10" s="149"/>
      <c r="F10" s="150">
        <v>38101</v>
      </c>
      <c r="G10" s="151"/>
      <c r="H10" s="152"/>
    </row>
    <row r="11" spans="1:8">
      <c r="A11" s="133" t="s">
        <v>557</v>
      </c>
      <c r="B11" s="138"/>
      <c r="C11" s="139"/>
      <c r="D11" s="140">
        <v>64218</v>
      </c>
      <c r="E11" s="141"/>
      <c r="F11" s="142">
        <v>70615</v>
      </c>
      <c r="G11" s="143"/>
      <c r="H11" s="144"/>
    </row>
    <row r="12" spans="1:8">
      <c r="A12" s="145"/>
      <c r="B12" s="146"/>
      <c r="C12" s="153"/>
      <c r="D12" s="148">
        <v>22935</v>
      </c>
      <c r="E12" s="149"/>
      <c r="F12" s="150">
        <v>37382</v>
      </c>
      <c r="G12" s="151"/>
      <c r="H12" s="152"/>
    </row>
    <row r="13" spans="1:8">
      <c r="A13" s="133"/>
      <c r="B13" s="138"/>
      <c r="C13" s="154"/>
      <c r="D13" s="155">
        <v>80698</v>
      </c>
      <c r="E13" s="156"/>
      <c r="F13" s="157">
        <v>72078</v>
      </c>
      <c r="G13" s="158"/>
      <c r="H13" s="144"/>
    </row>
    <row r="14" spans="1:8">
      <c r="A14" s="145"/>
      <c r="B14" s="146"/>
      <c r="C14" s="147"/>
      <c r="D14" s="148">
        <v>39180</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4.84</v>
      </c>
      <c r="C19" s="159">
        <f>ROUND(VALUE(SUBSTITUTE(実質収支比率等に係る経年分析!G$48,"▲","-")),2)</f>
        <v>8.9</v>
      </c>
      <c r="D19" s="159">
        <f>ROUND(VALUE(SUBSTITUTE(実質収支比率等に係る経年分析!H$48,"▲","-")),2)</f>
        <v>12.79</v>
      </c>
      <c r="E19" s="159">
        <f>ROUND(VALUE(SUBSTITUTE(実質収支比率等に係る経年分析!I$48,"▲","-")),2)</f>
        <v>12.77</v>
      </c>
      <c r="F19" s="159">
        <f>ROUND(VALUE(SUBSTITUTE(実質収支比率等に係る経年分析!J$48,"▲","-")),2)</f>
        <v>9.6300000000000008</v>
      </c>
    </row>
    <row r="20" spans="1:11">
      <c r="A20" s="159" t="s">
        <v>49</v>
      </c>
      <c r="B20" s="159">
        <f>ROUND(VALUE(SUBSTITUTE(実質収支比率等に係る経年分析!F$47,"▲","-")),2)</f>
        <v>22.53</v>
      </c>
      <c r="C20" s="159">
        <f>ROUND(VALUE(SUBSTITUTE(実質収支比率等に係る経年分析!G$47,"▲","-")),2)</f>
        <v>18.78</v>
      </c>
      <c r="D20" s="159">
        <f>ROUND(VALUE(SUBSTITUTE(実質収支比率等に係る経年分析!H$47,"▲","-")),2)</f>
        <v>27.56</v>
      </c>
      <c r="E20" s="159">
        <f>ROUND(VALUE(SUBSTITUTE(実質収支比率等に係る経年分析!I$47,"▲","-")),2)</f>
        <v>30.2</v>
      </c>
      <c r="F20" s="159">
        <f>ROUND(VALUE(SUBSTITUTE(実質収支比率等に係る経年分析!J$47,"▲","-")),2)</f>
        <v>32.07</v>
      </c>
    </row>
    <row r="21" spans="1:11">
      <c r="A21" s="159" t="s">
        <v>50</v>
      </c>
      <c r="B21" s="159">
        <f>IF(ISNUMBER(VALUE(SUBSTITUTE(実質収支比率等に係る経年分析!F$49,"▲","-"))),ROUND(VALUE(SUBSTITUTE(実質収支比率等に係る経年分析!F$49,"▲","-")),2),NA())</f>
        <v>4.87</v>
      </c>
      <c r="C21" s="159">
        <f>IF(ISNUMBER(VALUE(SUBSTITUTE(実質収支比率等に係る経年分析!G$49,"▲","-"))),ROUND(VALUE(SUBSTITUTE(実質収支比率等に係る経年分析!G$49,"▲","-")),2),NA())</f>
        <v>0.41</v>
      </c>
      <c r="D21" s="159">
        <f>IF(ISNUMBER(VALUE(SUBSTITUTE(実質収支比率等に係る経年分析!H$49,"▲","-"))),ROUND(VALUE(SUBSTITUTE(実質収支比率等に係る経年分析!H$49,"▲","-")),2),NA())</f>
        <v>15.73</v>
      </c>
      <c r="E21" s="159">
        <f>IF(ISNUMBER(VALUE(SUBSTITUTE(実質収支比率等に係る経年分析!I$49,"▲","-"))),ROUND(VALUE(SUBSTITUTE(実質収支比率等に係る経年分析!I$49,"▲","-")),2),NA())</f>
        <v>2.56</v>
      </c>
      <c r="F21" s="159">
        <f>IF(ISNUMBER(VALUE(SUBSTITUTE(実質収支比率等に係る経年分析!J$49,"▲","-"))),ROUND(VALUE(SUBSTITUTE(実質収支比率等に係る経年分析!J$49,"▲","-")),2),NA())</f>
        <v>-0.86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c r="A30" s="160" t="str">
        <f>IF(連結実質赤字比率に係る赤字・黒字の構成分析!C$40="",NA(),連結実質赤字比率に係る赤字・黒字の構成分析!C$40)</f>
        <v>工業団地整備事業特別会計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0.57999999999999996</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1.67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2.2599999999999998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1.54</v>
      </c>
    </row>
    <row r="32" spans="1:11">
      <c r="A32" s="160" t="str">
        <f>IF(連結実質赤字比率に係る赤字・黒字の構成分析!C$38="",NA(),連結実質赤字比率に係る赤字・黒字の構成分析!C$38)</f>
        <v>天童市民病院事業会計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2.0099999999999998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4.2</v>
      </c>
    </row>
    <row r="34" spans="1:16">
      <c r="A34" s="160" t="str">
        <f>IF(連結実質赤字比率に係る赤字・黒字の構成分析!C$36="",NA(),連結実質赤字比率に係る赤字・黒字の構成分析!C$36)</f>
        <v>天童市公共下水道事業会計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2.3199999999999998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2.5099999999999998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9.57</v>
      </c>
    </row>
    <row r="36" spans="1:16">
      <c r="A36" s="160" t="str">
        <f>IF(連結実質赤字比率に係る赤字・黒字の構成分析!C$34="",NA(),連結実質赤字比率に係る赤字・黒字の構成分析!C$34)</f>
        <v>天童市水道事業会計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10.220000000000001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11.36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2263</v>
      </c>
      <c r="E42" s="161"/>
      <c r="F42" s="161"/>
      <c r="G42" s="161">
        <f>'実質公債費比率（分子）の構造'!L$52</f>
        <v>2345</v>
      </c>
      <c r="H42" s="161"/>
      <c r="I42" s="161"/>
      <c r="J42" s="161">
        <f>'実質公債費比率（分子）の構造'!M$52</f>
        <v>2375</v>
      </c>
      <c r="K42" s="161"/>
      <c r="L42" s="161"/>
      <c r="M42" s="161">
        <f>'実質公債費比率（分子）の構造'!N$52</f>
        <v>2325</v>
      </c>
      <c r="N42" s="161"/>
      <c r="O42" s="161"/>
      <c r="P42" s="161">
        <f>'実質公債費比率（分子）の構造'!O$52</f>
        <v>2288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41</v>
      </c>
      <c r="C44" s="161"/>
      <c r="D44" s="161"/>
      <c r="E44" s="161">
        <f>'実質公債費比率（分子）の構造'!L$50</f>
        <v>41</v>
      </c>
      <c r="F44" s="161"/>
      <c r="G44" s="161"/>
      <c r="H44" s="161">
        <f>'実質公債費比率（分子）の構造'!M$50</f>
        <v>40</v>
      </c>
      <c r="I44" s="161"/>
      <c r="J44" s="161"/>
      <c r="K44" s="161">
        <f>'実質公債費比率（分子）の構造'!N$50</f>
        <v>60</v>
      </c>
      <c r="L44" s="161"/>
      <c r="M44" s="161"/>
      <c r="N44" s="161">
        <f>'実質公債費比率（分子）の構造'!O$50</f>
        <v>55</v>
      </c>
      <c r="O44" s="161"/>
      <c r="P44" s="161"/>
    </row>
    <row r="45" spans="1:16">
      <c r="A45" s="161" t="s">
        <v>60</v>
      </c>
      <c r="B45" s="161">
        <f>'実質公債費比率（分子）の構造'!K$49</f>
        <v>80</v>
      </c>
      <c r="C45" s="161"/>
      <c r="D45" s="161"/>
      <c r="E45" s="161">
        <f>'実質公債費比率（分子）の構造'!L$49</f>
        <v>79</v>
      </c>
      <c r="F45" s="161"/>
      <c r="G45" s="161"/>
      <c r="H45" s="161">
        <f>'実質公債費比率（分子）の構造'!M$49</f>
        <v>59</v>
      </c>
      <c r="I45" s="161"/>
      <c r="J45" s="161"/>
      <c r="K45" s="161">
        <f>'実質公債費比率（分子）の構造'!N$49</f>
        <v>66</v>
      </c>
      <c r="L45" s="161"/>
      <c r="M45" s="161"/>
      <c r="N45" s="161">
        <f>'実質公債費比率（分子）の構造'!O$49</f>
        <v>54</v>
      </c>
      <c r="O45" s="161"/>
      <c r="P45" s="161"/>
    </row>
    <row r="46" spans="1:16">
      <c r="A46" s="161" t="s">
        <v>61</v>
      </c>
      <c r="B46" s="161">
        <f>'実質公債費比率（分子）の構造'!K$48</f>
        <v>639</v>
      </c>
      <c r="C46" s="161"/>
      <c r="D46" s="161"/>
      <c r="E46" s="161">
        <f>'実質公債費比率（分子）の構造'!L$48</f>
        <v>577</v>
      </c>
      <c r="F46" s="161"/>
      <c r="G46" s="161"/>
      <c r="H46" s="161">
        <f>'実質公債費比率（分子）の構造'!M$48</f>
        <v>566</v>
      </c>
      <c r="I46" s="161"/>
      <c r="J46" s="161"/>
      <c r="K46" s="161">
        <f>'実質公債費比率（分子）の構造'!N$48</f>
        <v>587</v>
      </c>
      <c r="L46" s="161"/>
      <c r="M46" s="161"/>
      <c r="N46" s="161">
        <f>'実質公債費比率（分子）の構造'!O$48</f>
        <v>610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2017</v>
      </c>
      <c r="C49" s="161"/>
      <c r="D49" s="161"/>
      <c r="E49" s="161">
        <f>'実質公債費比率（分子）の構造'!L$45</f>
        <v>1979</v>
      </c>
      <c r="F49" s="161"/>
      <c r="G49" s="161"/>
      <c r="H49" s="161">
        <f>'実質公債費比率（分子）の構造'!M$45</f>
        <v>2043</v>
      </c>
      <c r="I49" s="161"/>
      <c r="J49" s="161"/>
      <c r="K49" s="161">
        <f>'実質公債費比率（分子）の構造'!N$45</f>
        <v>2175</v>
      </c>
      <c r="L49" s="161"/>
      <c r="M49" s="161"/>
      <c r="N49" s="161">
        <f>'実質公債費比率（分子）の構造'!O$45</f>
        <v>2250</v>
      </c>
      <c r="O49" s="161"/>
      <c r="P49" s="161"/>
    </row>
    <row r="50" spans="1:16">
      <c r="A50" s="161" t="s">
        <v>65</v>
      </c>
      <c r="B50" s="161" t="e">
        <f>NA()</f>
        <v>#N/A</v>
      </c>
      <c r="C50" s="161">
        <f>IF(ISNUMBER('実質公債費比率（分子）の構造'!K$53),'実質公債費比率（分子）の構造'!K$53,NA())</f>
        <v>514</v>
      </c>
      <c r="D50" s="161" t="e">
        <f>NA()</f>
        <v>#N/A</v>
      </c>
      <c r="E50" s="161" t="e">
        <f>NA()</f>
        <v>#N/A</v>
      </c>
      <c r="F50" s="161">
        <f>IF(ISNUMBER('実質公債費比率（分子）の構造'!L$53),'実質公債費比率（分子）の構造'!L$53,NA())</f>
        <v>331</v>
      </c>
      <c r="G50" s="161" t="e">
        <f>NA()</f>
        <v>#N/A</v>
      </c>
      <c r="H50" s="161" t="e">
        <f>NA()</f>
        <v>#N/A</v>
      </c>
      <c r="I50" s="161">
        <f>IF(ISNUMBER('実質公債費比率（分子）の構造'!M$53),'実質公債費比率（分子）の構造'!M$53,NA())</f>
        <v>333</v>
      </c>
      <c r="J50" s="161" t="e">
        <f>NA()</f>
        <v>#N/A</v>
      </c>
      <c r="K50" s="161" t="e">
        <f>NA()</f>
        <v>#N/A</v>
      </c>
      <c r="L50" s="161">
        <f>IF(ISNUMBER('実質公債費比率（分子）の構造'!N$53),'実質公債費比率（分子）の構造'!N$53,NA())</f>
        <v>563</v>
      </c>
      <c r="M50" s="161" t="e">
        <f>NA()</f>
        <v>#N/A</v>
      </c>
      <c r="N50" s="161" t="e">
        <f>NA()</f>
        <v>#N/A</v>
      </c>
      <c r="O50" s="161">
        <f>IF(ISNUMBER('実質公債費比率（分子）の構造'!O$53),'実質公債費比率（分子）の構造'!O$53,NA())</f>
        <v>681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23070</v>
      </c>
      <c r="E56" s="160"/>
      <c r="F56" s="160"/>
      <c r="G56" s="160">
        <f>'将来負担比率（分子）の構造'!J$52</f>
        <v>23413</v>
      </c>
      <c r="H56" s="160"/>
      <c r="I56" s="160"/>
      <c r="J56" s="160">
        <f>'将来負担比率（分子）の構造'!K$52</f>
        <v>23490</v>
      </c>
      <c r="K56" s="160"/>
      <c r="L56" s="160"/>
      <c r="M56" s="160">
        <f>'将来負担比率（分子）の構造'!L$52</f>
        <v>23403</v>
      </c>
      <c r="N56" s="160"/>
      <c r="O56" s="160"/>
      <c r="P56" s="160">
        <f>'将来負担比率（分子）の構造'!M$52</f>
        <v>22867</v>
      </c>
    </row>
    <row r="57" spans="1:16">
      <c r="A57" s="160" t="s">
        <v>36</v>
      </c>
      <c r="B57" s="160"/>
      <c r="C57" s="160"/>
      <c r="D57" s="160">
        <f>'将来負担比率（分子）の構造'!I$51</f>
        <v>3695</v>
      </c>
      <c r="E57" s="160"/>
      <c r="F57" s="160"/>
      <c r="G57" s="160">
        <f>'将来負担比率（分子）の構造'!J$51</f>
        <v>2813</v>
      </c>
      <c r="H57" s="160"/>
      <c r="I57" s="160"/>
      <c r="J57" s="160">
        <f>'将来負担比率（分子）の構造'!K$51</f>
        <v>2349</v>
      </c>
      <c r="K57" s="160"/>
      <c r="L57" s="160"/>
      <c r="M57" s="160">
        <f>'将来負担比率（分子）の構造'!L$51</f>
        <v>2636</v>
      </c>
      <c r="N57" s="160"/>
      <c r="O57" s="160"/>
      <c r="P57" s="160">
        <f>'将来負担比率（分子）の構造'!M$51</f>
        <v>2937</v>
      </c>
    </row>
    <row r="58" spans="1:16">
      <c r="A58" s="160" t="s">
        <v>35</v>
      </c>
      <c r="B58" s="160"/>
      <c r="C58" s="160"/>
      <c r="D58" s="160">
        <f>'将来負担比率（分子）の構造'!I$50</f>
        <v>6362</v>
      </c>
      <c r="E58" s="160"/>
      <c r="F58" s="160"/>
      <c r="G58" s="160">
        <f>'将来負担比率（分子）の構造'!J$50</f>
        <v>5171</v>
      </c>
      <c r="H58" s="160"/>
      <c r="I58" s="160"/>
      <c r="J58" s="160">
        <f>'将来負担比率（分子）の構造'!K$50</f>
        <v>5742</v>
      </c>
      <c r="K58" s="160"/>
      <c r="L58" s="160"/>
      <c r="M58" s="160">
        <f>'将来負担比率（分子）の構造'!L$50</f>
        <v>5970</v>
      </c>
      <c r="N58" s="160"/>
      <c r="O58" s="160"/>
      <c r="P58" s="160">
        <f>'将来負担比率（分子）の構造'!M$50</f>
        <v>6494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78</v>
      </c>
      <c r="C61" s="160"/>
      <c r="D61" s="160"/>
      <c r="E61" s="160">
        <f>'将来負担比率（分子）の構造'!J$46</f>
        <v>71</v>
      </c>
      <c r="F61" s="160"/>
      <c r="G61" s="160"/>
      <c r="H61" s="160">
        <f>'将来負担比率（分子）の構造'!K$46</f>
        <v>38</v>
      </c>
      <c r="I61" s="160"/>
      <c r="J61" s="160"/>
      <c r="K61" s="160">
        <f>'将来負担比率（分子）の構造'!L$46</f>
        <v>34</v>
      </c>
      <c r="L61" s="160"/>
      <c r="M61" s="160"/>
      <c r="N61" s="160">
        <f>'将来負担比率（分子）の構造'!M$46</f>
        <v>30</v>
      </c>
      <c r="O61" s="160"/>
      <c r="P61" s="160"/>
    </row>
    <row r="62" spans="1:16">
      <c r="A62" s="160" t="s">
        <v>29</v>
      </c>
      <c r="B62" s="160">
        <f>'将来負担比率（分子）の構造'!I$45</f>
        <v>4616</v>
      </c>
      <c r="C62" s="160"/>
      <c r="D62" s="160"/>
      <c r="E62" s="160">
        <f>'将来負担比率（分子）の構造'!J$45</f>
        <v>4113</v>
      </c>
      <c r="F62" s="160"/>
      <c r="G62" s="160"/>
      <c r="H62" s="160">
        <f>'将来負担比率（分子）の構造'!K$45</f>
        <v>3742</v>
      </c>
      <c r="I62" s="160"/>
      <c r="J62" s="160"/>
      <c r="K62" s="160">
        <f>'将来負担比率（分子）の構造'!L$45</f>
        <v>3650</v>
      </c>
      <c r="L62" s="160"/>
      <c r="M62" s="160"/>
      <c r="N62" s="160">
        <f>'将来負担比率（分子）の構造'!M$45</f>
        <v>3449</v>
      </c>
      <c r="O62" s="160"/>
      <c r="P62" s="160"/>
    </row>
    <row r="63" spans="1:16">
      <c r="A63" s="160" t="s">
        <v>28</v>
      </c>
      <c r="B63" s="160">
        <f>'将来負担比率（分子）の構造'!I$44</f>
        <v>467</v>
      </c>
      <c r="C63" s="160"/>
      <c r="D63" s="160"/>
      <c r="E63" s="160">
        <f>'将来負担比率（分子）の構造'!J$44</f>
        <v>424</v>
      </c>
      <c r="F63" s="160"/>
      <c r="G63" s="160"/>
      <c r="H63" s="160">
        <f>'将来負担比率（分子）の構造'!K$44</f>
        <v>345</v>
      </c>
      <c r="I63" s="160"/>
      <c r="J63" s="160"/>
      <c r="K63" s="160">
        <f>'将来負担比率（分子）の構造'!L$44</f>
        <v>286</v>
      </c>
      <c r="L63" s="160"/>
      <c r="M63" s="160"/>
      <c r="N63" s="160">
        <f>'将来負担比率（分子）の構造'!M$44</f>
        <v>237</v>
      </c>
      <c r="O63" s="160"/>
      <c r="P63" s="160"/>
    </row>
    <row r="64" spans="1:16">
      <c r="A64" s="160" t="s">
        <v>27</v>
      </c>
      <c r="B64" s="160">
        <f>'将来負担比率（分子）の構造'!I$43</f>
        <v>10433</v>
      </c>
      <c r="C64" s="160"/>
      <c r="D64" s="160"/>
      <c r="E64" s="160">
        <f>'将来負担比率（分子）の構造'!J$43</f>
        <v>8356</v>
      </c>
      <c r="F64" s="160"/>
      <c r="G64" s="160"/>
      <c r="H64" s="160">
        <f>'将来負担比率（分子）の構造'!K$43</f>
        <v>7542</v>
      </c>
      <c r="I64" s="160"/>
      <c r="J64" s="160"/>
      <c r="K64" s="160">
        <f>'将来負担比率（分子）の構造'!L$43</f>
        <v>7401</v>
      </c>
      <c r="L64" s="160"/>
      <c r="M64" s="160"/>
      <c r="N64" s="160">
        <f>'将来負担比率（分子）の構造'!M$43</f>
        <v>7162</v>
      </c>
      <c r="O64" s="160"/>
      <c r="P64" s="160"/>
    </row>
    <row r="65" spans="1:16">
      <c r="A65" s="160" t="s">
        <v>26</v>
      </c>
      <c r="B65" s="160">
        <f>'将来負担比率（分子）の構造'!I$42</f>
        <v>826</v>
      </c>
      <c r="C65" s="160"/>
      <c r="D65" s="160"/>
      <c r="E65" s="160">
        <f>'将来負担比率（分子）の構造'!J$42</f>
        <v>786</v>
      </c>
      <c r="F65" s="160"/>
      <c r="G65" s="160"/>
      <c r="H65" s="160">
        <f>'将来負担比率（分子）の構造'!K$42</f>
        <v>749</v>
      </c>
      <c r="I65" s="160"/>
      <c r="J65" s="160"/>
      <c r="K65" s="160">
        <f>'将来負担比率（分子）の構造'!L$42</f>
        <v>689</v>
      </c>
      <c r="L65" s="160"/>
      <c r="M65" s="160"/>
      <c r="N65" s="160">
        <f>'将来負担比率（分子）の構造'!M$42</f>
        <v>625</v>
      </c>
      <c r="O65" s="160"/>
      <c r="P65" s="160"/>
    </row>
    <row r="66" spans="1:16">
      <c r="A66" s="160" t="s">
        <v>25</v>
      </c>
      <c r="B66" s="160">
        <f>'将来負担比率（分子）の構造'!I$41</f>
        <v>20956</v>
      </c>
      <c r="C66" s="160"/>
      <c r="D66" s="160"/>
      <c r="E66" s="160">
        <f>'将来負担比率（分子）の構造'!J$41</f>
        <v>22822</v>
      </c>
      <c r="F66" s="160"/>
      <c r="G66" s="160"/>
      <c r="H66" s="160">
        <f>'将来負担比率（分子）の構造'!K$41</f>
        <v>23713</v>
      </c>
      <c r="I66" s="160"/>
      <c r="J66" s="160"/>
      <c r="K66" s="160">
        <f>'将来負担比率（分子）の構造'!L$41</f>
        <v>23891</v>
      </c>
      <c r="L66" s="160"/>
      <c r="M66" s="160"/>
      <c r="N66" s="160">
        <f>'将来負担比率（分子）の構造'!M$41</f>
        <v>23518</v>
      </c>
      <c r="O66" s="160"/>
      <c r="P66" s="160"/>
    </row>
    <row r="67" spans="1:16">
      <c r="A67" s="160" t="s">
        <v>69</v>
      </c>
      <c r="B67" s="160" t="e">
        <f>NA()</f>
        <v>#N/A</v>
      </c>
      <c r="C67" s="160">
        <f>IF(ISNUMBER('将来負担比率（分子）の構造'!I$53), IF('将来負担比率（分子）の構造'!I$53 &lt; 0, 0, '将来負担比率（分子）の構造'!I$53), NA())</f>
        <v>4248</v>
      </c>
      <c r="D67" s="160" t="e">
        <f>NA()</f>
        <v>#N/A</v>
      </c>
      <c r="E67" s="160" t="e">
        <f>NA()</f>
        <v>#N/A</v>
      </c>
      <c r="F67" s="160">
        <f>IF(ISNUMBER('将来負担比率（分子）の構造'!J$53), IF('将来負担比率（分子）の構造'!J$53 &lt; 0, 0, '将来負担比率（分子）の構造'!J$53), NA())</f>
        <v>5174</v>
      </c>
      <c r="G67" s="160" t="e">
        <f>NA()</f>
        <v>#N/A</v>
      </c>
      <c r="H67" s="160" t="e">
        <f>NA()</f>
        <v>#N/A</v>
      </c>
      <c r="I67" s="160">
        <f>IF(ISNUMBER('将来負担比率（分子）の構造'!K$53), IF('将来負担比率（分子）の構造'!K$53 &lt; 0, 0, '将来負担比率（分子）の構造'!K$53), NA())</f>
        <v>4548</v>
      </c>
      <c r="J67" s="160" t="e">
        <f>NA()</f>
        <v>#N/A</v>
      </c>
      <c r="K67" s="160" t="e">
        <f>NA()</f>
        <v>#N/A</v>
      </c>
      <c r="L67" s="160">
        <f>IF(ISNUMBER('将来負担比率（分子）の構造'!L$53), IF('将来負担比率（分子）の構造'!L$53 &lt; 0, 0, '将来負担比率（分子）の構造'!L$53), NA())</f>
        <v>3941</v>
      </c>
      <c r="M67" s="160" t="e">
        <f>NA()</f>
        <v>#N/A</v>
      </c>
      <c r="N67" s="160" t="e">
        <f>NA()</f>
        <v>#N/A</v>
      </c>
      <c r="O67" s="160">
        <f>IF(ISNUMBER('将来負担比率（分子）の構造'!M$53), IF('将来負担比率（分子）の構造'!M$53 &lt; 0, 0, '将来負担比率（分子）の構造'!M$53), NA())</f>
        <v>2722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3604</v>
      </c>
      <c r="C72" s="164">
        <f>基金残高に係る経年分析!G55</f>
        <v>3942</v>
      </c>
      <c r="D72" s="164">
        <f>基金残高に係る経年分析!H55</f>
        <v>4227</v>
      </c>
    </row>
    <row r="73" spans="1:16">
      <c r="A73" s="163" t="s">
        <v>72</v>
      </c>
      <c r="B73" s="164">
        <f>基金残高に係る経年分析!F56</f>
        <v>865</v>
      </c>
      <c r="C73" s="164">
        <f>基金残高に係る経年分析!G56</f>
        <v>615</v>
      </c>
      <c r="D73" s="164">
        <f>基金残高に係る経年分析!H56</f>
        <v>615</v>
      </c>
    </row>
    <row r="74" spans="1:16">
      <c r="A74" s="163" t="s">
        <v>73</v>
      </c>
      <c r="B74" s="164">
        <f>基金残高に係る経年分析!F57</f>
        <v>940</v>
      </c>
      <c r="C74" s="164">
        <f>基金残高に係る経年分析!G57</f>
        <v>905</v>
      </c>
      <c r="D74" s="164">
        <f>基金残高に係る経年分析!H57</f>
        <v>1032</v>
      </c>
    </row>
  </sheetData>
  <sheetProtection algorithmName="SHA-512" hashValue="mR7h1UoDhdgkyM703ea4HwTUa+I+nrcKMEuZgParylzHczSzb2N66SesKZvXZ8OcVnQsUpioBd6D94wHYdhTyQ==" saltValue="w0q6M+Hsoo4JRZQvc5Hw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32" sqref="B32:Q32"/>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365" t="s">
        <v>205</v>
      </c>
      <c r="DI1" s="366"/>
      <c r="DJ1" s="366"/>
      <c r="DK1" s="366"/>
      <c r="DL1" s="366"/>
      <c r="DM1" s="366"/>
      <c r="DN1" s="367"/>
      <c r="DO1" s="205"/>
      <c r="DP1" s="365" t="s">
        <v>206</v>
      </c>
      <c r="DQ1" s="366"/>
      <c r="DR1" s="366"/>
      <c r="DS1" s="366"/>
      <c r="DT1" s="366"/>
      <c r="DU1" s="366"/>
      <c r="DV1" s="366"/>
      <c r="DW1" s="366"/>
      <c r="DX1" s="366"/>
      <c r="DY1" s="366"/>
      <c r="DZ1" s="366"/>
      <c r="EA1" s="366"/>
      <c r="EB1" s="366"/>
      <c r="EC1" s="36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368" t="s">
        <v>208</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8" t="s">
        <v>209</v>
      </c>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70"/>
      <c r="CD3" s="371" t="s">
        <v>210</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3"/>
    </row>
    <row r="4" spans="2:143" ht="11.25" customHeight="1">
      <c r="B4" s="368" t="s">
        <v>1</v>
      </c>
      <c r="C4" s="369"/>
      <c r="D4" s="369"/>
      <c r="E4" s="369"/>
      <c r="F4" s="369"/>
      <c r="G4" s="369"/>
      <c r="H4" s="369"/>
      <c r="I4" s="369"/>
      <c r="J4" s="369"/>
      <c r="K4" s="369"/>
      <c r="L4" s="369"/>
      <c r="M4" s="369"/>
      <c r="N4" s="369"/>
      <c r="O4" s="369"/>
      <c r="P4" s="369"/>
      <c r="Q4" s="370"/>
      <c r="R4" s="368" t="s">
        <v>211</v>
      </c>
      <c r="S4" s="369"/>
      <c r="T4" s="369"/>
      <c r="U4" s="369"/>
      <c r="V4" s="369"/>
      <c r="W4" s="369"/>
      <c r="X4" s="369"/>
      <c r="Y4" s="370"/>
      <c r="Z4" s="368" t="s">
        <v>212</v>
      </c>
      <c r="AA4" s="369"/>
      <c r="AB4" s="369"/>
      <c r="AC4" s="370"/>
      <c r="AD4" s="368" t="s">
        <v>213</v>
      </c>
      <c r="AE4" s="369"/>
      <c r="AF4" s="369"/>
      <c r="AG4" s="369"/>
      <c r="AH4" s="369"/>
      <c r="AI4" s="369"/>
      <c r="AJ4" s="369"/>
      <c r="AK4" s="370"/>
      <c r="AL4" s="368" t="s">
        <v>212</v>
      </c>
      <c r="AM4" s="369"/>
      <c r="AN4" s="369"/>
      <c r="AO4" s="370"/>
      <c r="AP4" s="374" t="s">
        <v>214</v>
      </c>
      <c r="AQ4" s="374"/>
      <c r="AR4" s="374"/>
      <c r="AS4" s="374"/>
      <c r="AT4" s="374"/>
      <c r="AU4" s="374"/>
      <c r="AV4" s="374"/>
      <c r="AW4" s="374"/>
      <c r="AX4" s="374"/>
      <c r="AY4" s="374"/>
      <c r="AZ4" s="374"/>
      <c r="BA4" s="374"/>
      <c r="BB4" s="374"/>
      <c r="BC4" s="374"/>
      <c r="BD4" s="374"/>
      <c r="BE4" s="374"/>
      <c r="BF4" s="374"/>
      <c r="BG4" s="374" t="s">
        <v>215</v>
      </c>
      <c r="BH4" s="374"/>
      <c r="BI4" s="374"/>
      <c r="BJ4" s="374"/>
      <c r="BK4" s="374"/>
      <c r="BL4" s="374"/>
      <c r="BM4" s="374"/>
      <c r="BN4" s="374"/>
      <c r="BO4" s="374" t="s">
        <v>212</v>
      </c>
      <c r="BP4" s="374"/>
      <c r="BQ4" s="374"/>
      <c r="BR4" s="374"/>
      <c r="BS4" s="374" t="s">
        <v>216</v>
      </c>
      <c r="BT4" s="374"/>
      <c r="BU4" s="374"/>
      <c r="BV4" s="374"/>
      <c r="BW4" s="374"/>
      <c r="BX4" s="374"/>
      <c r="BY4" s="374"/>
      <c r="BZ4" s="374"/>
      <c r="CA4" s="374"/>
      <c r="CB4" s="374"/>
      <c r="CD4" s="371" t="s">
        <v>217</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3"/>
    </row>
    <row r="5" spans="2:143" s="209" customFormat="1" ht="11.25" customHeight="1">
      <c r="B5" s="375" t="s">
        <v>218</v>
      </c>
      <c r="C5" s="376"/>
      <c r="D5" s="376"/>
      <c r="E5" s="376"/>
      <c r="F5" s="376"/>
      <c r="G5" s="376"/>
      <c r="H5" s="376"/>
      <c r="I5" s="376"/>
      <c r="J5" s="376"/>
      <c r="K5" s="376"/>
      <c r="L5" s="376"/>
      <c r="M5" s="376"/>
      <c r="N5" s="376"/>
      <c r="O5" s="376"/>
      <c r="P5" s="376"/>
      <c r="Q5" s="377"/>
      <c r="R5" s="378">
        <v>8479493</v>
      </c>
      <c r="S5" s="379"/>
      <c r="T5" s="379"/>
      <c r="U5" s="379"/>
      <c r="V5" s="379"/>
      <c r="W5" s="379"/>
      <c r="X5" s="379"/>
      <c r="Y5" s="380"/>
      <c r="Z5" s="381">
        <v>29.9</v>
      </c>
      <c r="AA5" s="381"/>
      <c r="AB5" s="381"/>
      <c r="AC5" s="381"/>
      <c r="AD5" s="382">
        <v>7947635</v>
      </c>
      <c r="AE5" s="382"/>
      <c r="AF5" s="382"/>
      <c r="AG5" s="382"/>
      <c r="AH5" s="382"/>
      <c r="AI5" s="382"/>
      <c r="AJ5" s="382"/>
      <c r="AK5" s="382"/>
      <c r="AL5" s="383">
        <v>63</v>
      </c>
      <c r="AM5" s="384"/>
      <c r="AN5" s="384"/>
      <c r="AO5" s="385"/>
      <c r="AP5" s="375" t="s">
        <v>219</v>
      </c>
      <c r="AQ5" s="376"/>
      <c r="AR5" s="376"/>
      <c r="AS5" s="376"/>
      <c r="AT5" s="376"/>
      <c r="AU5" s="376"/>
      <c r="AV5" s="376"/>
      <c r="AW5" s="376"/>
      <c r="AX5" s="376"/>
      <c r="AY5" s="376"/>
      <c r="AZ5" s="376"/>
      <c r="BA5" s="376"/>
      <c r="BB5" s="376"/>
      <c r="BC5" s="376"/>
      <c r="BD5" s="376"/>
      <c r="BE5" s="376"/>
      <c r="BF5" s="377"/>
      <c r="BG5" s="389">
        <v>7899741</v>
      </c>
      <c r="BH5" s="390"/>
      <c r="BI5" s="390"/>
      <c r="BJ5" s="390"/>
      <c r="BK5" s="390"/>
      <c r="BL5" s="390"/>
      <c r="BM5" s="390"/>
      <c r="BN5" s="391"/>
      <c r="BO5" s="392">
        <v>93.2</v>
      </c>
      <c r="BP5" s="392"/>
      <c r="BQ5" s="392"/>
      <c r="BR5" s="392"/>
      <c r="BS5" s="393">
        <v>102356</v>
      </c>
      <c r="BT5" s="393"/>
      <c r="BU5" s="393"/>
      <c r="BV5" s="393"/>
      <c r="BW5" s="393"/>
      <c r="BX5" s="393"/>
      <c r="BY5" s="393"/>
      <c r="BZ5" s="393"/>
      <c r="CA5" s="393"/>
      <c r="CB5" s="397"/>
      <c r="CD5" s="371" t="s">
        <v>214</v>
      </c>
      <c r="CE5" s="372"/>
      <c r="CF5" s="372"/>
      <c r="CG5" s="372"/>
      <c r="CH5" s="372"/>
      <c r="CI5" s="372"/>
      <c r="CJ5" s="372"/>
      <c r="CK5" s="372"/>
      <c r="CL5" s="372"/>
      <c r="CM5" s="372"/>
      <c r="CN5" s="372"/>
      <c r="CO5" s="372"/>
      <c r="CP5" s="372"/>
      <c r="CQ5" s="373"/>
      <c r="CR5" s="371" t="s">
        <v>220</v>
      </c>
      <c r="CS5" s="372"/>
      <c r="CT5" s="372"/>
      <c r="CU5" s="372"/>
      <c r="CV5" s="372"/>
      <c r="CW5" s="372"/>
      <c r="CX5" s="372"/>
      <c r="CY5" s="373"/>
      <c r="CZ5" s="371" t="s">
        <v>212</v>
      </c>
      <c r="DA5" s="372"/>
      <c r="DB5" s="372"/>
      <c r="DC5" s="373"/>
      <c r="DD5" s="371" t="s">
        <v>221</v>
      </c>
      <c r="DE5" s="372"/>
      <c r="DF5" s="372"/>
      <c r="DG5" s="372"/>
      <c r="DH5" s="372"/>
      <c r="DI5" s="372"/>
      <c r="DJ5" s="372"/>
      <c r="DK5" s="372"/>
      <c r="DL5" s="372"/>
      <c r="DM5" s="372"/>
      <c r="DN5" s="372"/>
      <c r="DO5" s="372"/>
      <c r="DP5" s="373"/>
      <c r="DQ5" s="371" t="s">
        <v>222</v>
      </c>
      <c r="DR5" s="372"/>
      <c r="DS5" s="372"/>
      <c r="DT5" s="372"/>
      <c r="DU5" s="372"/>
      <c r="DV5" s="372"/>
      <c r="DW5" s="372"/>
      <c r="DX5" s="372"/>
      <c r="DY5" s="372"/>
      <c r="DZ5" s="372"/>
      <c r="EA5" s="372"/>
      <c r="EB5" s="372"/>
      <c r="EC5" s="373"/>
    </row>
    <row r="6" spans="2:143" ht="11.25" customHeight="1">
      <c r="B6" s="386" t="s">
        <v>223</v>
      </c>
      <c r="C6" s="387"/>
      <c r="D6" s="387"/>
      <c r="E6" s="387"/>
      <c r="F6" s="387"/>
      <c r="G6" s="387"/>
      <c r="H6" s="387"/>
      <c r="I6" s="387"/>
      <c r="J6" s="387"/>
      <c r="K6" s="387"/>
      <c r="L6" s="387"/>
      <c r="M6" s="387"/>
      <c r="N6" s="387"/>
      <c r="O6" s="387"/>
      <c r="P6" s="387"/>
      <c r="Q6" s="388"/>
      <c r="R6" s="389">
        <v>195126</v>
      </c>
      <c r="S6" s="390"/>
      <c r="T6" s="390"/>
      <c r="U6" s="390"/>
      <c r="V6" s="390"/>
      <c r="W6" s="390"/>
      <c r="X6" s="390"/>
      <c r="Y6" s="391"/>
      <c r="Z6" s="392">
        <v>0.7</v>
      </c>
      <c r="AA6" s="392"/>
      <c r="AB6" s="392"/>
      <c r="AC6" s="392"/>
      <c r="AD6" s="393">
        <v>195126</v>
      </c>
      <c r="AE6" s="393"/>
      <c r="AF6" s="393"/>
      <c r="AG6" s="393"/>
      <c r="AH6" s="393"/>
      <c r="AI6" s="393"/>
      <c r="AJ6" s="393"/>
      <c r="AK6" s="393"/>
      <c r="AL6" s="394">
        <v>1.5</v>
      </c>
      <c r="AM6" s="395"/>
      <c r="AN6" s="395"/>
      <c r="AO6" s="396"/>
      <c r="AP6" s="386" t="s">
        <v>224</v>
      </c>
      <c r="AQ6" s="387"/>
      <c r="AR6" s="387"/>
      <c r="AS6" s="387"/>
      <c r="AT6" s="387"/>
      <c r="AU6" s="387"/>
      <c r="AV6" s="387"/>
      <c r="AW6" s="387"/>
      <c r="AX6" s="387"/>
      <c r="AY6" s="387"/>
      <c r="AZ6" s="387"/>
      <c r="BA6" s="387"/>
      <c r="BB6" s="387"/>
      <c r="BC6" s="387"/>
      <c r="BD6" s="387"/>
      <c r="BE6" s="387"/>
      <c r="BF6" s="388"/>
      <c r="BG6" s="389">
        <v>7899741</v>
      </c>
      <c r="BH6" s="390"/>
      <c r="BI6" s="390"/>
      <c r="BJ6" s="390"/>
      <c r="BK6" s="390"/>
      <c r="BL6" s="390"/>
      <c r="BM6" s="390"/>
      <c r="BN6" s="391"/>
      <c r="BO6" s="392">
        <v>93.2</v>
      </c>
      <c r="BP6" s="392"/>
      <c r="BQ6" s="392"/>
      <c r="BR6" s="392"/>
      <c r="BS6" s="393">
        <v>102356</v>
      </c>
      <c r="BT6" s="393"/>
      <c r="BU6" s="393"/>
      <c r="BV6" s="393"/>
      <c r="BW6" s="393"/>
      <c r="BX6" s="393"/>
      <c r="BY6" s="393"/>
      <c r="BZ6" s="393"/>
      <c r="CA6" s="393"/>
      <c r="CB6" s="397"/>
      <c r="CD6" s="400" t="s">
        <v>225</v>
      </c>
      <c r="CE6" s="401"/>
      <c r="CF6" s="401"/>
      <c r="CG6" s="401"/>
      <c r="CH6" s="401"/>
      <c r="CI6" s="401"/>
      <c r="CJ6" s="401"/>
      <c r="CK6" s="401"/>
      <c r="CL6" s="401"/>
      <c r="CM6" s="401"/>
      <c r="CN6" s="401"/>
      <c r="CO6" s="401"/>
      <c r="CP6" s="401"/>
      <c r="CQ6" s="402"/>
      <c r="CR6" s="389">
        <v>250720</v>
      </c>
      <c r="CS6" s="390"/>
      <c r="CT6" s="390"/>
      <c r="CU6" s="390"/>
      <c r="CV6" s="390"/>
      <c r="CW6" s="390"/>
      <c r="CX6" s="390"/>
      <c r="CY6" s="391"/>
      <c r="CZ6" s="383">
        <v>0.9</v>
      </c>
      <c r="DA6" s="384"/>
      <c r="DB6" s="384"/>
      <c r="DC6" s="403"/>
      <c r="DD6" s="398" t="s">
        <v>122</v>
      </c>
      <c r="DE6" s="390"/>
      <c r="DF6" s="390"/>
      <c r="DG6" s="390"/>
      <c r="DH6" s="390"/>
      <c r="DI6" s="390"/>
      <c r="DJ6" s="390"/>
      <c r="DK6" s="390"/>
      <c r="DL6" s="390"/>
      <c r="DM6" s="390"/>
      <c r="DN6" s="390"/>
      <c r="DO6" s="390"/>
      <c r="DP6" s="391"/>
      <c r="DQ6" s="398">
        <v>250720</v>
      </c>
      <c r="DR6" s="390"/>
      <c r="DS6" s="390"/>
      <c r="DT6" s="390"/>
      <c r="DU6" s="390"/>
      <c r="DV6" s="390"/>
      <c r="DW6" s="390"/>
      <c r="DX6" s="390"/>
      <c r="DY6" s="390"/>
      <c r="DZ6" s="390"/>
      <c r="EA6" s="390"/>
      <c r="EB6" s="390"/>
      <c r="EC6" s="399"/>
    </row>
    <row r="7" spans="2:143" ht="11.25" customHeight="1">
      <c r="B7" s="386" t="s">
        <v>226</v>
      </c>
      <c r="C7" s="387"/>
      <c r="D7" s="387"/>
      <c r="E7" s="387"/>
      <c r="F7" s="387"/>
      <c r="G7" s="387"/>
      <c r="H7" s="387"/>
      <c r="I7" s="387"/>
      <c r="J7" s="387"/>
      <c r="K7" s="387"/>
      <c r="L7" s="387"/>
      <c r="M7" s="387"/>
      <c r="N7" s="387"/>
      <c r="O7" s="387"/>
      <c r="P7" s="387"/>
      <c r="Q7" s="388"/>
      <c r="R7" s="389">
        <v>14745</v>
      </c>
      <c r="S7" s="390"/>
      <c r="T7" s="390"/>
      <c r="U7" s="390"/>
      <c r="V7" s="390"/>
      <c r="W7" s="390"/>
      <c r="X7" s="390"/>
      <c r="Y7" s="391"/>
      <c r="Z7" s="392">
        <v>0.1</v>
      </c>
      <c r="AA7" s="392"/>
      <c r="AB7" s="392"/>
      <c r="AC7" s="392"/>
      <c r="AD7" s="393">
        <v>14745</v>
      </c>
      <c r="AE7" s="393"/>
      <c r="AF7" s="393"/>
      <c r="AG7" s="393"/>
      <c r="AH7" s="393"/>
      <c r="AI7" s="393"/>
      <c r="AJ7" s="393"/>
      <c r="AK7" s="393"/>
      <c r="AL7" s="394">
        <v>0.1</v>
      </c>
      <c r="AM7" s="395"/>
      <c r="AN7" s="395"/>
      <c r="AO7" s="396"/>
      <c r="AP7" s="386" t="s">
        <v>227</v>
      </c>
      <c r="AQ7" s="387"/>
      <c r="AR7" s="387"/>
      <c r="AS7" s="387"/>
      <c r="AT7" s="387"/>
      <c r="AU7" s="387"/>
      <c r="AV7" s="387"/>
      <c r="AW7" s="387"/>
      <c r="AX7" s="387"/>
      <c r="AY7" s="387"/>
      <c r="AZ7" s="387"/>
      <c r="BA7" s="387"/>
      <c r="BB7" s="387"/>
      <c r="BC7" s="387"/>
      <c r="BD7" s="387"/>
      <c r="BE7" s="387"/>
      <c r="BF7" s="388"/>
      <c r="BG7" s="389">
        <v>3439027</v>
      </c>
      <c r="BH7" s="390"/>
      <c r="BI7" s="390"/>
      <c r="BJ7" s="390"/>
      <c r="BK7" s="390"/>
      <c r="BL7" s="390"/>
      <c r="BM7" s="390"/>
      <c r="BN7" s="391"/>
      <c r="BO7" s="392">
        <v>40.6</v>
      </c>
      <c r="BP7" s="392"/>
      <c r="BQ7" s="392"/>
      <c r="BR7" s="392"/>
      <c r="BS7" s="393">
        <v>102356</v>
      </c>
      <c r="BT7" s="393"/>
      <c r="BU7" s="393"/>
      <c r="BV7" s="393"/>
      <c r="BW7" s="393"/>
      <c r="BX7" s="393"/>
      <c r="BY7" s="393"/>
      <c r="BZ7" s="393"/>
      <c r="CA7" s="393"/>
      <c r="CB7" s="397"/>
      <c r="CD7" s="404" t="s">
        <v>228</v>
      </c>
      <c r="CE7" s="405"/>
      <c r="CF7" s="405"/>
      <c r="CG7" s="405"/>
      <c r="CH7" s="405"/>
      <c r="CI7" s="405"/>
      <c r="CJ7" s="405"/>
      <c r="CK7" s="405"/>
      <c r="CL7" s="405"/>
      <c r="CM7" s="405"/>
      <c r="CN7" s="405"/>
      <c r="CO7" s="405"/>
      <c r="CP7" s="405"/>
      <c r="CQ7" s="406"/>
      <c r="CR7" s="389">
        <v>5007857</v>
      </c>
      <c r="CS7" s="390"/>
      <c r="CT7" s="390"/>
      <c r="CU7" s="390"/>
      <c r="CV7" s="390"/>
      <c r="CW7" s="390"/>
      <c r="CX7" s="390"/>
      <c r="CY7" s="391"/>
      <c r="CZ7" s="392">
        <v>18.7</v>
      </c>
      <c r="DA7" s="392"/>
      <c r="DB7" s="392"/>
      <c r="DC7" s="392"/>
      <c r="DD7" s="398">
        <v>38050</v>
      </c>
      <c r="DE7" s="390"/>
      <c r="DF7" s="390"/>
      <c r="DG7" s="390"/>
      <c r="DH7" s="390"/>
      <c r="DI7" s="390"/>
      <c r="DJ7" s="390"/>
      <c r="DK7" s="390"/>
      <c r="DL7" s="390"/>
      <c r="DM7" s="390"/>
      <c r="DN7" s="390"/>
      <c r="DO7" s="390"/>
      <c r="DP7" s="391"/>
      <c r="DQ7" s="398">
        <v>2466684</v>
      </c>
      <c r="DR7" s="390"/>
      <c r="DS7" s="390"/>
      <c r="DT7" s="390"/>
      <c r="DU7" s="390"/>
      <c r="DV7" s="390"/>
      <c r="DW7" s="390"/>
      <c r="DX7" s="390"/>
      <c r="DY7" s="390"/>
      <c r="DZ7" s="390"/>
      <c r="EA7" s="390"/>
      <c r="EB7" s="390"/>
      <c r="EC7" s="399"/>
    </row>
    <row r="8" spans="2:143" ht="11.25" customHeight="1">
      <c r="B8" s="386" t="s">
        <v>229</v>
      </c>
      <c r="C8" s="387"/>
      <c r="D8" s="387"/>
      <c r="E8" s="387"/>
      <c r="F8" s="387"/>
      <c r="G8" s="387"/>
      <c r="H8" s="387"/>
      <c r="I8" s="387"/>
      <c r="J8" s="387"/>
      <c r="K8" s="387"/>
      <c r="L8" s="387"/>
      <c r="M8" s="387"/>
      <c r="N8" s="387"/>
      <c r="O8" s="387"/>
      <c r="P8" s="387"/>
      <c r="Q8" s="388"/>
      <c r="R8" s="389">
        <v>19372</v>
      </c>
      <c r="S8" s="390"/>
      <c r="T8" s="390"/>
      <c r="U8" s="390"/>
      <c r="V8" s="390"/>
      <c r="W8" s="390"/>
      <c r="X8" s="390"/>
      <c r="Y8" s="391"/>
      <c r="Z8" s="392">
        <v>0.1</v>
      </c>
      <c r="AA8" s="392"/>
      <c r="AB8" s="392"/>
      <c r="AC8" s="392"/>
      <c r="AD8" s="393">
        <v>19372</v>
      </c>
      <c r="AE8" s="393"/>
      <c r="AF8" s="393"/>
      <c r="AG8" s="393"/>
      <c r="AH8" s="393"/>
      <c r="AI8" s="393"/>
      <c r="AJ8" s="393"/>
      <c r="AK8" s="393"/>
      <c r="AL8" s="394">
        <v>0.2</v>
      </c>
      <c r="AM8" s="395"/>
      <c r="AN8" s="395"/>
      <c r="AO8" s="396"/>
      <c r="AP8" s="386" t="s">
        <v>230</v>
      </c>
      <c r="AQ8" s="387"/>
      <c r="AR8" s="387"/>
      <c r="AS8" s="387"/>
      <c r="AT8" s="387"/>
      <c r="AU8" s="387"/>
      <c r="AV8" s="387"/>
      <c r="AW8" s="387"/>
      <c r="AX8" s="387"/>
      <c r="AY8" s="387"/>
      <c r="AZ8" s="387"/>
      <c r="BA8" s="387"/>
      <c r="BB8" s="387"/>
      <c r="BC8" s="387"/>
      <c r="BD8" s="387"/>
      <c r="BE8" s="387"/>
      <c r="BF8" s="388"/>
      <c r="BG8" s="389">
        <v>108716</v>
      </c>
      <c r="BH8" s="390"/>
      <c r="BI8" s="390"/>
      <c r="BJ8" s="390"/>
      <c r="BK8" s="390"/>
      <c r="BL8" s="390"/>
      <c r="BM8" s="390"/>
      <c r="BN8" s="391"/>
      <c r="BO8" s="392">
        <v>1.3</v>
      </c>
      <c r="BP8" s="392"/>
      <c r="BQ8" s="392"/>
      <c r="BR8" s="392"/>
      <c r="BS8" s="398" t="s">
        <v>231</v>
      </c>
      <c r="BT8" s="390"/>
      <c r="BU8" s="390"/>
      <c r="BV8" s="390"/>
      <c r="BW8" s="390"/>
      <c r="BX8" s="390"/>
      <c r="BY8" s="390"/>
      <c r="BZ8" s="390"/>
      <c r="CA8" s="390"/>
      <c r="CB8" s="399"/>
      <c r="CD8" s="404" t="s">
        <v>232</v>
      </c>
      <c r="CE8" s="405"/>
      <c r="CF8" s="405"/>
      <c r="CG8" s="405"/>
      <c r="CH8" s="405"/>
      <c r="CI8" s="405"/>
      <c r="CJ8" s="405"/>
      <c r="CK8" s="405"/>
      <c r="CL8" s="405"/>
      <c r="CM8" s="405"/>
      <c r="CN8" s="405"/>
      <c r="CO8" s="405"/>
      <c r="CP8" s="405"/>
      <c r="CQ8" s="406"/>
      <c r="CR8" s="389">
        <v>8301307</v>
      </c>
      <c r="CS8" s="390"/>
      <c r="CT8" s="390"/>
      <c r="CU8" s="390"/>
      <c r="CV8" s="390"/>
      <c r="CW8" s="390"/>
      <c r="CX8" s="390"/>
      <c r="CY8" s="391"/>
      <c r="CZ8" s="392">
        <v>31</v>
      </c>
      <c r="DA8" s="392"/>
      <c r="DB8" s="392"/>
      <c r="DC8" s="392"/>
      <c r="DD8" s="398">
        <v>644444</v>
      </c>
      <c r="DE8" s="390"/>
      <c r="DF8" s="390"/>
      <c r="DG8" s="390"/>
      <c r="DH8" s="390"/>
      <c r="DI8" s="390"/>
      <c r="DJ8" s="390"/>
      <c r="DK8" s="390"/>
      <c r="DL8" s="390"/>
      <c r="DM8" s="390"/>
      <c r="DN8" s="390"/>
      <c r="DO8" s="390"/>
      <c r="DP8" s="391"/>
      <c r="DQ8" s="398">
        <v>3983304</v>
      </c>
      <c r="DR8" s="390"/>
      <c r="DS8" s="390"/>
      <c r="DT8" s="390"/>
      <c r="DU8" s="390"/>
      <c r="DV8" s="390"/>
      <c r="DW8" s="390"/>
      <c r="DX8" s="390"/>
      <c r="DY8" s="390"/>
      <c r="DZ8" s="390"/>
      <c r="EA8" s="390"/>
      <c r="EB8" s="390"/>
      <c r="EC8" s="399"/>
    </row>
    <row r="9" spans="2:143" ht="11.25" customHeight="1">
      <c r="B9" s="386" t="s">
        <v>233</v>
      </c>
      <c r="C9" s="387"/>
      <c r="D9" s="387"/>
      <c r="E9" s="387"/>
      <c r="F9" s="387"/>
      <c r="G9" s="387"/>
      <c r="H9" s="387"/>
      <c r="I9" s="387"/>
      <c r="J9" s="387"/>
      <c r="K9" s="387"/>
      <c r="L9" s="387"/>
      <c r="M9" s="387"/>
      <c r="N9" s="387"/>
      <c r="O9" s="387"/>
      <c r="P9" s="387"/>
      <c r="Q9" s="388"/>
      <c r="R9" s="389">
        <v>19819</v>
      </c>
      <c r="S9" s="390"/>
      <c r="T9" s="390"/>
      <c r="U9" s="390"/>
      <c r="V9" s="390"/>
      <c r="W9" s="390"/>
      <c r="X9" s="390"/>
      <c r="Y9" s="391"/>
      <c r="Z9" s="392">
        <v>0.1</v>
      </c>
      <c r="AA9" s="392"/>
      <c r="AB9" s="392"/>
      <c r="AC9" s="392"/>
      <c r="AD9" s="393">
        <v>19819</v>
      </c>
      <c r="AE9" s="393"/>
      <c r="AF9" s="393"/>
      <c r="AG9" s="393"/>
      <c r="AH9" s="393"/>
      <c r="AI9" s="393"/>
      <c r="AJ9" s="393"/>
      <c r="AK9" s="393"/>
      <c r="AL9" s="394">
        <v>0.2</v>
      </c>
      <c r="AM9" s="395"/>
      <c r="AN9" s="395"/>
      <c r="AO9" s="396"/>
      <c r="AP9" s="386" t="s">
        <v>234</v>
      </c>
      <c r="AQ9" s="387"/>
      <c r="AR9" s="387"/>
      <c r="AS9" s="387"/>
      <c r="AT9" s="387"/>
      <c r="AU9" s="387"/>
      <c r="AV9" s="387"/>
      <c r="AW9" s="387"/>
      <c r="AX9" s="387"/>
      <c r="AY9" s="387"/>
      <c r="AZ9" s="387"/>
      <c r="BA9" s="387"/>
      <c r="BB9" s="387"/>
      <c r="BC9" s="387"/>
      <c r="BD9" s="387"/>
      <c r="BE9" s="387"/>
      <c r="BF9" s="388"/>
      <c r="BG9" s="389">
        <v>2592543</v>
      </c>
      <c r="BH9" s="390"/>
      <c r="BI9" s="390"/>
      <c r="BJ9" s="390"/>
      <c r="BK9" s="390"/>
      <c r="BL9" s="390"/>
      <c r="BM9" s="390"/>
      <c r="BN9" s="391"/>
      <c r="BO9" s="392">
        <v>30.6</v>
      </c>
      <c r="BP9" s="392"/>
      <c r="BQ9" s="392"/>
      <c r="BR9" s="392"/>
      <c r="BS9" s="398" t="s">
        <v>231</v>
      </c>
      <c r="BT9" s="390"/>
      <c r="BU9" s="390"/>
      <c r="BV9" s="390"/>
      <c r="BW9" s="390"/>
      <c r="BX9" s="390"/>
      <c r="BY9" s="390"/>
      <c r="BZ9" s="390"/>
      <c r="CA9" s="390"/>
      <c r="CB9" s="399"/>
      <c r="CD9" s="404" t="s">
        <v>235</v>
      </c>
      <c r="CE9" s="405"/>
      <c r="CF9" s="405"/>
      <c r="CG9" s="405"/>
      <c r="CH9" s="405"/>
      <c r="CI9" s="405"/>
      <c r="CJ9" s="405"/>
      <c r="CK9" s="405"/>
      <c r="CL9" s="405"/>
      <c r="CM9" s="405"/>
      <c r="CN9" s="405"/>
      <c r="CO9" s="405"/>
      <c r="CP9" s="405"/>
      <c r="CQ9" s="406"/>
      <c r="CR9" s="389">
        <v>1427812</v>
      </c>
      <c r="CS9" s="390"/>
      <c r="CT9" s="390"/>
      <c r="CU9" s="390"/>
      <c r="CV9" s="390"/>
      <c r="CW9" s="390"/>
      <c r="CX9" s="390"/>
      <c r="CY9" s="391"/>
      <c r="CZ9" s="392">
        <v>5.3</v>
      </c>
      <c r="DA9" s="392"/>
      <c r="DB9" s="392"/>
      <c r="DC9" s="392"/>
      <c r="DD9" s="398">
        <v>17681</v>
      </c>
      <c r="DE9" s="390"/>
      <c r="DF9" s="390"/>
      <c r="DG9" s="390"/>
      <c r="DH9" s="390"/>
      <c r="DI9" s="390"/>
      <c r="DJ9" s="390"/>
      <c r="DK9" s="390"/>
      <c r="DL9" s="390"/>
      <c r="DM9" s="390"/>
      <c r="DN9" s="390"/>
      <c r="DO9" s="390"/>
      <c r="DP9" s="391"/>
      <c r="DQ9" s="398">
        <v>1407336</v>
      </c>
      <c r="DR9" s="390"/>
      <c r="DS9" s="390"/>
      <c r="DT9" s="390"/>
      <c r="DU9" s="390"/>
      <c r="DV9" s="390"/>
      <c r="DW9" s="390"/>
      <c r="DX9" s="390"/>
      <c r="DY9" s="390"/>
      <c r="DZ9" s="390"/>
      <c r="EA9" s="390"/>
      <c r="EB9" s="390"/>
      <c r="EC9" s="399"/>
    </row>
    <row r="10" spans="2:143" ht="11.25" customHeight="1">
      <c r="B10" s="386" t="s">
        <v>236</v>
      </c>
      <c r="C10" s="387"/>
      <c r="D10" s="387"/>
      <c r="E10" s="387"/>
      <c r="F10" s="387"/>
      <c r="G10" s="387"/>
      <c r="H10" s="387"/>
      <c r="I10" s="387"/>
      <c r="J10" s="387"/>
      <c r="K10" s="387"/>
      <c r="L10" s="387"/>
      <c r="M10" s="387"/>
      <c r="N10" s="387"/>
      <c r="O10" s="387"/>
      <c r="P10" s="387"/>
      <c r="Q10" s="388"/>
      <c r="R10" s="389" t="s">
        <v>231</v>
      </c>
      <c r="S10" s="390"/>
      <c r="T10" s="390"/>
      <c r="U10" s="390"/>
      <c r="V10" s="390"/>
      <c r="W10" s="390"/>
      <c r="X10" s="390"/>
      <c r="Y10" s="391"/>
      <c r="Z10" s="392" t="s">
        <v>231</v>
      </c>
      <c r="AA10" s="392"/>
      <c r="AB10" s="392"/>
      <c r="AC10" s="392"/>
      <c r="AD10" s="393" t="s">
        <v>231</v>
      </c>
      <c r="AE10" s="393"/>
      <c r="AF10" s="393"/>
      <c r="AG10" s="393"/>
      <c r="AH10" s="393"/>
      <c r="AI10" s="393"/>
      <c r="AJ10" s="393"/>
      <c r="AK10" s="393"/>
      <c r="AL10" s="394" t="s">
        <v>231</v>
      </c>
      <c r="AM10" s="395"/>
      <c r="AN10" s="395"/>
      <c r="AO10" s="396"/>
      <c r="AP10" s="386" t="s">
        <v>237</v>
      </c>
      <c r="AQ10" s="387"/>
      <c r="AR10" s="387"/>
      <c r="AS10" s="387"/>
      <c r="AT10" s="387"/>
      <c r="AU10" s="387"/>
      <c r="AV10" s="387"/>
      <c r="AW10" s="387"/>
      <c r="AX10" s="387"/>
      <c r="AY10" s="387"/>
      <c r="AZ10" s="387"/>
      <c r="BA10" s="387"/>
      <c r="BB10" s="387"/>
      <c r="BC10" s="387"/>
      <c r="BD10" s="387"/>
      <c r="BE10" s="387"/>
      <c r="BF10" s="388"/>
      <c r="BG10" s="389">
        <v>220843</v>
      </c>
      <c r="BH10" s="390"/>
      <c r="BI10" s="390"/>
      <c r="BJ10" s="390"/>
      <c r="BK10" s="390"/>
      <c r="BL10" s="390"/>
      <c r="BM10" s="390"/>
      <c r="BN10" s="391"/>
      <c r="BO10" s="392">
        <v>2.6</v>
      </c>
      <c r="BP10" s="392"/>
      <c r="BQ10" s="392"/>
      <c r="BR10" s="392"/>
      <c r="BS10" s="398" t="s">
        <v>122</v>
      </c>
      <c r="BT10" s="390"/>
      <c r="BU10" s="390"/>
      <c r="BV10" s="390"/>
      <c r="BW10" s="390"/>
      <c r="BX10" s="390"/>
      <c r="BY10" s="390"/>
      <c r="BZ10" s="390"/>
      <c r="CA10" s="390"/>
      <c r="CB10" s="399"/>
      <c r="CD10" s="404" t="s">
        <v>238</v>
      </c>
      <c r="CE10" s="405"/>
      <c r="CF10" s="405"/>
      <c r="CG10" s="405"/>
      <c r="CH10" s="405"/>
      <c r="CI10" s="405"/>
      <c r="CJ10" s="405"/>
      <c r="CK10" s="405"/>
      <c r="CL10" s="405"/>
      <c r="CM10" s="405"/>
      <c r="CN10" s="405"/>
      <c r="CO10" s="405"/>
      <c r="CP10" s="405"/>
      <c r="CQ10" s="406"/>
      <c r="CR10" s="389">
        <v>48539</v>
      </c>
      <c r="CS10" s="390"/>
      <c r="CT10" s="390"/>
      <c r="CU10" s="390"/>
      <c r="CV10" s="390"/>
      <c r="CW10" s="390"/>
      <c r="CX10" s="390"/>
      <c r="CY10" s="391"/>
      <c r="CZ10" s="392">
        <v>0.2</v>
      </c>
      <c r="DA10" s="392"/>
      <c r="DB10" s="392"/>
      <c r="DC10" s="392"/>
      <c r="DD10" s="398">
        <v>1512</v>
      </c>
      <c r="DE10" s="390"/>
      <c r="DF10" s="390"/>
      <c r="DG10" s="390"/>
      <c r="DH10" s="390"/>
      <c r="DI10" s="390"/>
      <c r="DJ10" s="390"/>
      <c r="DK10" s="390"/>
      <c r="DL10" s="390"/>
      <c r="DM10" s="390"/>
      <c r="DN10" s="390"/>
      <c r="DO10" s="390"/>
      <c r="DP10" s="391"/>
      <c r="DQ10" s="398">
        <v>27018</v>
      </c>
      <c r="DR10" s="390"/>
      <c r="DS10" s="390"/>
      <c r="DT10" s="390"/>
      <c r="DU10" s="390"/>
      <c r="DV10" s="390"/>
      <c r="DW10" s="390"/>
      <c r="DX10" s="390"/>
      <c r="DY10" s="390"/>
      <c r="DZ10" s="390"/>
      <c r="EA10" s="390"/>
      <c r="EB10" s="390"/>
      <c r="EC10" s="399"/>
    </row>
    <row r="11" spans="2:143" ht="11.25" customHeight="1">
      <c r="B11" s="386" t="s">
        <v>239</v>
      </c>
      <c r="C11" s="387"/>
      <c r="D11" s="387"/>
      <c r="E11" s="387"/>
      <c r="F11" s="387"/>
      <c r="G11" s="387"/>
      <c r="H11" s="387"/>
      <c r="I11" s="387"/>
      <c r="J11" s="387"/>
      <c r="K11" s="387"/>
      <c r="L11" s="387"/>
      <c r="M11" s="387"/>
      <c r="N11" s="387"/>
      <c r="O11" s="387"/>
      <c r="P11" s="387"/>
      <c r="Q11" s="388"/>
      <c r="R11" s="389" t="s">
        <v>231</v>
      </c>
      <c r="S11" s="390"/>
      <c r="T11" s="390"/>
      <c r="U11" s="390"/>
      <c r="V11" s="390"/>
      <c r="W11" s="390"/>
      <c r="X11" s="390"/>
      <c r="Y11" s="391"/>
      <c r="Z11" s="392" t="s">
        <v>122</v>
      </c>
      <c r="AA11" s="392"/>
      <c r="AB11" s="392"/>
      <c r="AC11" s="392"/>
      <c r="AD11" s="393" t="s">
        <v>231</v>
      </c>
      <c r="AE11" s="393"/>
      <c r="AF11" s="393"/>
      <c r="AG11" s="393"/>
      <c r="AH11" s="393"/>
      <c r="AI11" s="393"/>
      <c r="AJ11" s="393"/>
      <c r="AK11" s="393"/>
      <c r="AL11" s="394" t="s">
        <v>122</v>
      </c>
      <c r="AM11" s="395"/>
      <c r="AN11" s="395"/>
      <c r="AO11" s="396"/>
      <c r="AP11" s="386" t="s">
        <v>240</v>
      </c>
      <c r="AQ11" s="387"/>
      <c r="AR11" s="387"/>
      <c r="AS11" s="387"/>
      <c r="AT11" s="387"/>
      <c r="AU11" s="387"/>
      <c r="AV11" s="387"/>
      <c r="AW11" s="387"/>
      <c r="AX11" s="387"/>
      <c r="AY11" s="387"/>
      <c r="AZ11" s="387"/>
      <c r="BA11" s="387"/>
      <c r="BB11" s="387"/>
      <c r="BC11" s="387"/>
      <c r="BD11" s="387"/>
      <c r="BE11" s="387"/>
      <c r="BF11" s="388"/>
      <c r="BG11" s="389">
        <v>516925</v>
      </c>
      <c r="BH11" s="390"/>
      <c r="BI11" s="390"/>
      <c r="BJ11" s="390"/>
      <c r="BK11" s="390"/>
      <c r="BL11" s="390"/>
      <c r="BM11" s="390"/>
      <c r="BN11" s="391"/>
      <c r="BO11" s="392">
        <v>6.1</v>
      </c>
      <c r="BP11" s="392"/>
      <c r="BQ11" s="392"/>
      <c r="BR11" s="392"/>
      <c r="BS11" s="398">
        <v>102356</v>
      </c>
      <c r="BT11" s="390"/>
      <c r="BU11" s="390"/>
      <c r="BV11" s="390"/>
      <c r="BW11" s="390"/>
      <c r="BX11" s="390"/>
      <c r="BY11" s="390"/>
      <c r="BZ11" s="390"/>
      <c r="CA11" s="390"/>
      <c r="CB11" s="399"/>
      <c r="CD11" s="404" t="s">
        <v>241</v>
      </c>
      <c r="CE11" s="405"/>
      <c r="CF11" s="405"/>
      <c r="CG11" s="405"/>
      <c r="CH11" s="405"/>
      <c r="CI11" s="405"/>
      <c r="CJ11" s="405"/>
      <c r="CK11" s="405"/>
      <c r="CL11" s="405"/>
      <c r="CM11" s="405"/>
      <c r="CN11" s="405"/>
      <c r="CO11" s="405"/>
      <c r="CP11" s="405"/>
      <c r="CQ11" s="406"/>
      <c r="CR11" s="389">
        <v>528513</v>
      </c>
      <c r="CS11" s="390"/>
      <c r="CT11" s="390"/>
      <c r="CU11" s="390"/>
      <c r="CV11" s="390"/>
      <c r="CW11" s="390"/>
      <c r="CX11" s="390"/>
      <c r="CY11" s="391"/>
      <c r="CZ11" s="392">
        <v>2</v>
      </c>
      <c r="DA11" s="392"/>
      <c r="DB11" s="392"/>
      <c r="DC11" s="392"/>
      <c r="DD11" s="398">
        <v>138156</v>
      </c>
      <c r="DE11" s="390"/>
      <c r="DF11" s="390"/>
      <c r="DG11" s="390"/>
      <c r="DH11" s="390"/>
      <c r="DI11" s="390"/>
      <c r="DJ11" s="390"/>
      <c r="DK11" s="390"/>
      <c r="DL11" s="390"/>
      <c r="DM11" s="390"/>
      <c r="DN11" s="390"/>
      <c r="DO11" s="390"/>
      <c r="DP11" s="391"/>
      <c r="DQ11" s="398">
        <v>263786</v>
      </c>
      <c r="DR11" s="390"/>
      <c r="DS11" s="390"/>
      <c r="DT11" s="390"/>
      <c r="DU11" s="390"/>
      <c r="DV11" s="390"/>
      <c r="DW11" s="390"/>
      <c r="DX11" s="390"/>
      <c r="DY11" s="390"/>
      <c r="DZ11" s="390"/>
      <c r="EA11" s="390"/>
      <c r="EB11" s="390"/>
      <c r="EC11" s="399"/>
    </row>
    <row r="12" spans="2:143" ht="11.25" customHeight="1">
      <c r="B12" s="386" t="s">
        <v>242</v>
      </c>
      <c r="C12" s="387"/>
      <c r="D12" s="387"/>
      <c r="E12" s="387"/>
      <c r="F12" s="387"/>
      <c r="G12" s="387"/>
      <c r="H12" s="387"/>
      <c r="I12" s="387"/>
      <c r="J12" s="387"/>
      <c r="K12" s="387"/>
      <c r="L12" s="387"/>
      <c r="M12" s="387"/>
      <c r="N12" s="387"/>
      <c r="O12" s="387"/>
      <c r="P12" s="387"/>
      <c r="Q12" s="388"/>
      <c r="R12" s="389">
        <v>1129652</v>
      </c>
      <c r="S12" s="390"/>
      <c r="T12" s="390"/>
      <c r="U12" s="390"/>
      <c r="V12" s="390"/>
      <c r="W12" s="390"/>
      <c r="X12" s="390"/>
      <c r="Y12" s="391"/>
      <c r="Z12" s="392">
        <v>4</v>
      </c>
      <c r="AA12" s="392"/>
      <c r="AB12" s="392"/>
      <c r="AC12" s="392"/>
      <c r="AD12" s="393">
        <v>1129652</v>
      </c>
      <c r="AE12" s="393"/>
      <c r="AF12" s="393"/>
      <c r="AG12" s="393"/>
      <c r="AH12" s="393"/>
      <c r="AI12" s="393"/>
      <c r="AJ12" s="393"/>
      <c r="AK12" s="393"/>
      <c r="AL12" s="394">
        <v>8.9</v>
      </c>
      <c r="AM12" s="395"/>
      <c r="AN12" s="395"/>
      <c r="AO12" s="396"/>
      <c r="AP12" s="386" t="s">
        <v>243</v>
      </c>
      <c r="AQ12" s="387"/>
      <c r="AR12" s="387"/>
      <c r="AS12" s="387"/>
      <c r="AT12" s="387"/>
      <c r="AU12" s="387"/>
      <c r="AV12" s="387"/>
      <c r="AW12" s="387"/>
      <c r="AX12" s="387"/>
      <c r="AY12" s="387"/>
      <c r="AZ12" s="387"/>
      <c r="BA12" s="387"/>
      <c r="BB12" s="387"/>
      <c r="BC12" s="387"/>
      <c r="BD12" s="387"/>
      <c r="BE12" s="387"/>
      <c r="BF12" s="388"/>
      <c r="BG12" s="389">
        <v>3820940</v>
      </c>
      <c r="BH12" s="390"/>
      <c r="BI12" s="390"/>
      <c r="BJ12" s="390"/>
      <c r="BK12" s="390"/>
      <c r="BL12" s="390"/>
      <c r="BM12" s="390"/>
      <c r="BN12" s="391"/>
      <c r="BO12" s="392">
        <v>45.1</v>
      </c>
      <c r="BP12" s="392"/>
      <c r="BQ12" s="392"/>
      <c r="BR12" s="392"/>
      <c r="BS12" s="398" t="s">
        <v>231</v>
      </c>
      <c r="BT12" s="390"/>
      <c r="BU12" s="390"/>
      <c r="BV12" s="390"/>
      <c r="BW12" s="390"/>
      <c r="BX12" s="390"/>
      <c r="BY12" s="390"/>
      <c r="BZ12" s="390"/>
      <c r="CA12" s="390"/>
      <c r="CB12" s="399"/>
      <c r="CD12" s="404" t="s">
        <v>244</v>
      </c>
      <c r="CE12" s="405"/>
      <c r="CF12" s="405"/>
      <c r="CG12" s="405"/>
      <c r="CH12" s="405"/>
      <c r="CI12" s="405"/>
      <c r="CJ12" s="405"/>
      <c r="CK12" s="405"/>
      <c r="CL12" s="405"/>
      <c r="CM12" s="405"/>
      <c r="CN12" s="405"/>
      <c r="CO12" s="405"/>
      <c r="CP12" s="405"/>
      <c r="CQ12" s="406"/>
      <c r="CR12" s="389">
        <v>1789444</v>
      </c>
      <c r="CS12" s="390"/>
      <c r="CT12" s="390"/>
      <c r="CU12" s="390"/>
      <c r="CV12" s="390"/>
      <c r="CW12" s="390"/>
      <c r="CX12" s="390"/>
      <c r="CY12" s="391"/>
      <c r="CZ12" s="392">
        <v>6.7</v>
      </c>
      <c r="DA12" s="392"/>
      <c r="DB12" s="392"/>
      <c r="DC12" s="392"/>
      <c r="DD12" s="398">
        <v>127563</v>
      </c>
      <c r="DE12" s="390"/>
      <c r="DF12" s="390"/>
      <c r="DG12" s="390"/>
      <c r="DH12" s="390"/>
      <c r="DI12" s="390"/>
      <c r="DJ12" s="390"/>
      <c r="DK12" s="390"/>
      <c r="DL12" s="390"/>
      <c r="DM12" s="390"/>
      <c r="DN12" s="390"/>
      <c r="DO12" s="390"/>
      <c r="DP12" s="391"/>
      <c r="DQ12" s="398">
        <v>336990</v>
      </c>
      <c r="DR12" s="390"/>
      <c r="DS12" s="390"/>
      <c r="DT12" s="390"/>
      <c r="DU12" s="390"/>
      <c r="DV12" s="390"/>
      <c r="DW12" s="390"/>
      <c r="DX12" s="390"/>
      <c r="DY12" s="390"/>
      <c r="DZ12" s="390"/>
      <c r="EA12" s="390"/>
      <c r="EB12" s="390"/>
      <c r="EC12" s="399"/>
    </row>
    <row r="13" spans="2:143" ht="11.25" customHeight="1">
      <c r="B13" s="386" t="s">
        <v>245</v>
      </c>
      <c r="C13" s="387"/>
      <c r="D13" s="387"/>
      <c r="E13" s="387"/>
      <c r="F13" s="387"/>
      <c r="G13" s="387"/>
      <c r="H13" s="387"/>
      <c r="I13" s="387"/>
      <c r="J13" s="387"/>
      <c r="K13" s="387"/>
      <c r="L13" s="387"/>
      <c r="M13" s="387"/>
      <c r="N13" s="387"/>
      <c r="O13" s="387"/>
      <c r="P13" s="387"/>
      <c r="Q13" s="388"/>
      <c r="R13" s="389">
        <v>8257</v>
      </c>
      <c r="S13" s="390"/>
      <c r="T13" s="390"/>
      <c r="U13" s="390"/>
      <c r="V13" s="390"/>
      <c r="W13" s="390"/>
      <c r="X13" s="390"/>
      <c r="Y13" s="391"/>
      <c r="Z13" s="392">
        <v>0</v>
      </c>
      <c r="AA13" s="392"/>
      <c r="AB13" s="392"/>
      <c r="AC13" s="392"/>
      <c r="AD13" s="393">
        <v>8257</v>
      </c>
      <c r="AE13" s="393"/>
      <c r="AF13" s="393"/>
      <c r="AG13" s="393"/>
      <c r="AH13" s="393"/>
      <c r="AI13" s="393"/>
      <c r="AJ13" s="393"/>
      <c r="AK13" s="393"/>
      <c r="AL13" s="394">
        <v>0.1</v>
      </c>
      <c r="AM13" s="395"/>
      <c r="AN13" s="395"/>
      <c r="AO13" s="396"/>
      <c r="AP13" s="386" t="s">
        <v>246</v>
      </c>
      <c r="AQ13" s="387"/>
      <c r="AR13" s="387"/>
      <c r="AS13" s="387"/>
      <c r="AT13" s="387"/>
      <c r="AU13" s="387"/>
      <c r="AV13" s="387"/>
      <c r="AW13" s="387"/>
      <c r="AX13" s="387"/>
      <c r="AY13" s="387"/>
      <c r="AZ13" s="387"/>
      <c r="BA13" s="387"/>
      <c r="BB13" s="387"/>
      <c r="BC13" s="387"/>
      <c r="BD13" s="387"/>
      <c r="BE13" s="387"/>
      <c r="BF13" s="388"/>
      <c r="BG13" s="389">
        <v>3801490</v>
      </c>
      <c r="BH13" s="390"/>
      <c r="BI13" s="390"/>
      <c r="BJ13" s="390"/>
      <c r="BK13" s="390"/>
      <c r="BL13" s="390"/>
      <c r="BM13" s="390"/>
      <c r="BN13" s="391"/>
      <c r="BO13" s="392">
        <v>44.8</v>
      </c>
      <c r="BP13" s="392"/>
      <c r="BQ13" s="392"/>
      <c r="BR13" s="392"/>
      <c r="BS13" s="398" t="s">
        <v>231</v>
      </c>
      <c r="BT13" s="390"/>
      <c r="BU13" s="390"/>
      <c r="BV13" s="390"/>
      <c r="BW13" s="390"/>
      <c r="BX13" s="390"/>
      <c r="BY13" s="390"/>
      <c r="BZ13" s="390"/>
      <c r="CA13" s="390"/>
      <c r="CB13" s="399"/>
      <c r="CD13" s="404" t="s">
        <v>247</v>
      </c>
      <c r="CE13" s="405"/>
      <c r="CF13" s="405"/>
      <c r="CG13" s="405"/>
      <c r="CH13" s="405"/>
      <c r="CI13" s="405"/>
      <c r="CJ13" s="405"/>
      <c r="CK13" s="405"/>
      <c r="CL13" s="405"/>
      <c r="CM13" s="405"/>
      <c r="CN13" s="405"/>
      <c r="CO13" s="405"/>
      <c r="CP13" s="405"/>
      <c r="CQ13" s="406"/>
      <c r="CR13" s="389">
        <v>3753692</v>
      </c>
      <c r="CS13" s="390"/>
      <c r="CT13" s="390"/>
      <c r="CU13" s="390"/>
      <c r="CV13" s="390"/>
      <c r="CW13" s="390"/>
      <c r="CX13" s="390"/>
      <c r="CY13" s="391"/>
      <c r="CZ13" s="392">
        <v>14</v>
      </c>
      <c r="DA13" s="392"/>
      <c r="DB13" s="392"/>
      <c r="DC13" s="392"/>
      <c r="DD13" s="398">
        <v>2208227</v>
      </c>
      <c r="DE13" s="390"/>
      <c r="DF13" s="390"/>
      <c r="DG13" s="390"/>
      <c r="DH13" s="390"/>
      <c r="DI13" s="390"/>
      <c r="DJ13" s="390"/>
      <c r="DK13" s="390"/>
      <c r="DL13" s="390"/>
      <c r="DM13" s="390"/>
      <c r="DN13" s="390"/>
      <c r="DO13" s="390"/>
      <c r="DP13" s="391"/>
      <c r="DQ13" s="398">
        <v>2204328</v>
      </c>
      <c r="DR13" s="390"/>
      <c r="DS13" s="390"/>
      <c r="DT13" s="390"/>
      <c r="DU13" s="390"/>
      <c r="DV13" s="390"/>
      <c r="DW13" s="390"/>
      <c r="DX13" s="390"/>
      <c r="DY13" s="390"/>
      <c r="DZ13" s="390"/>
      <c r="EA13" s="390"/>
      <c r="EB13" s="390"/>
      <c r="EC13" s="399"/>
    </row>
    <row r="14" spans="2:143" ht="11.25" customHeight="1">
      <c r="B14" s="386" t="s">
        <v>248</v>
      </c>
      <c r="C14" s="387"/>
      <c r="D14" s="387"/>
      <c r="E14" s="387"/>
      <c r="F14" s="387"/>
      <c r="G14" s="387"/>
      <c r="H14" s="387"/>
      <c r="I14" s="387"/>
      <c r="J14" s="387"/>
      <c r="K14" s="387"/>
      <c r="L14" s="387"/>
      <c r="M14" s="387"/>
      <c r="N14" s="387"/>
      <c r="O14" s="387"/>
      <c r="P14" s="387"/>
      <c r="Q14" s="388"/>
      <c r="R14" s="389" t="s">
        <v>122</v>
      </c>
      <c r="S14" s="390"/>
      <c r="T14" s="390"/>
      <c r="U14" s="390"/>
      <c r="V14" s="390"/>
      <c r="W14" s="390"/>
      <c r="X14" s="390"/>
      <c r="Y14" s="391"/>
      <c r="Z14" s="392" t="s">
        <v>231</v>
      </c>
      <c r="AA14" s="392"/>
      <c r="AB14" s="392"/>
      <c r="AC14" s="392"/>
      <c r="AD14" s="393" t="s">
        <v>122</v>
      </c>
      <c r="AE14" s="393"/>
      <c r="AF14" s="393"/>
      <c r="AG14" s="393"/>
      <c r="AH14" s="393"/>
      <c r="AI14" s="393"/>
      <c r="AJ14" s="393"/>
      <c r="AK14" s="393"/>
      <c r="AL14" s="394" t="s">
        <v>231</v>
      </c>
      <c r="AM14" s="395"/>
      <c r="AN14" s="395"/>
      <c r="AO14" s="396"/>
      <c r="AP14" s="386" t="s">
        <v>249</v>
      </c>
      <c r="AQ14" s="387"/>
      <c r="AR14" s="387"/>
      <c r="AS14" s="387"/>
      <c r="AT14" s="387"/>
      <c r="AU14" s="387"/>
      <c r="AV14" s="387"/>
      <c r="AW14" s="387"/>
      <c r="AX14" s="387"/>
      <c r="AY14" s="387"/>
      <c r="AZ14" s="387"/>
      <c r="BA14" s="387"/>
      <c r="BB14" s="387"/>
      <c r="BC14" s="387"/>
      <c r="BD14" s="387"/>
      <c r="BE14" s="387"/>
      <c r="BF14" s="388"/>
      <c r="BG14" s="389">
        <v>191778</v>
      </c>
      <c r="BH14" s="390"/>
      <c r="BI14" s="390"/>
      <c r="BJ14" s="390"/>
      <c r="BK14" s="390"/>
      <c r="BL14" s="390"/>
      <c r="BM14" s="390"/>
      <c r="BN14" s="391"/>
      <c r="BO14" s="392">
        <v>2.2999999999999998</v>
      </c>
      <c r="BP14" s="392"/>
      <c r="BQ14" s="392"/>
      <c r="BR14" s="392"/>
      <c r="BS14" s="398" t="s">
        <v>122</v>
      </c>
      <c r="BT14" s="390"/>
      <c r="BU14" s="390"/>
      <c r="BV14" s="390"/>
      <c r="BW14" s="390"/>
      <c r="BX14" s="390"/>
      <c r="BY14" s="390"/>
      <c r="BZ14" s="390"/>
      <c r="CA14" s="390"/>
      <c r="CB14" s="399"/>
      <c r="CD14" s="404" t="s">
        <v>250</v>
      </c>
      <c r="CE14" s="405"/>
      <c r="CF14" s="405"/>
      <c r="CG14" s="405"/>
      <c r="CH14" s="405"/>
      <c r="CI14" s="405"/>
      <c r="CJ14" s="405"/>
      <c r="CK14" s="405"/>
      <c r="CL14" s="405"/>
      <c r="CM14" s="405"/>
      <c r="CN14" s="405"/>
      <c r="CO14" s="405"/>
      <c r="CP14" s="405"/>
      <c r="CQ14" s="406"/>
      <c r="CR14" s="389">
        <v>756560</v>
      </c>
      <c r="CS14" s="390"/>
      <c r="CT14" s="390"/>
      <c r="CU14" s="390"/>
      <c r="CV14" s="390"/>
      <c r="CW14" s="390"/>
      <c r="CX14" s="390"/>
      <c r="CY14" s="391"/>
      <c r="CZ14" s="392">
        <v>2.8</v>
      </c>
      <c r="DA14" s="392"/>
      <c r="DB14" s="392"/>
      <c r="DC14" s="392"/>
      <c r="DD14" s="398">
        <v>165423</v>
      </c>
      <c r="DE14" s="390"/>
      <c r="DF14" s="390"/>
      <c r="DG14" s="390"/>
      <c r="DH14" s="390"/>
      <c r="DI14" s="390"/>
      <c r="DJ14" s="390"/>
      <c r="DK14" s="390"/>
      <c r="DL14" s="390"/>
      <c r="DM14" s="390"/>
      <c r="DN14" s="390"/>
      <c r="DO14" s="390"/>
      <c r="DP14" s="391"/>
      <c r="DQ14" s="398">
        <v>634024</v>
      </c>
      <c r="DR14" s="390"/>
      <c r="DS14" s="390"/>
      <c r="DT14" s="390"/>
      <c r="DU14" s="390"/>
      <c r="DV14" s="390"/>
      <c r="DW14" s="390"/>
      <c r="DX14" s="390"/>
      <c r="DY14" s="390"/>
      <c r="DZ14" s="390"/>
      <c r="EA14" s="390"/>
      <c r="EB14" s="390"/>
      <c r="EC14" s="399"/>
    </row>
    <row r="15" spans="2:143" ht="11.25" customHeight="1">
      <c r="B15" s="386" t="s">
        <v>251</v>
      </c>
      <c r="C15" s="387"/>
      <c r="D15" s="387"/>
      <c r="E15" s="387"/>
      <c r="F15" s="387"/>
      <c r="G15" s="387"/>
      <c r="H15" s="387"/>
      <c r="I15" s="387"/>
      <c r="J15" s="387"/>
      <c r="K15" s="387"/>
      <c r="L15" s="387"/>
      <c r="M15" s="387"/>
      <c r="N15" s="387"/>
      <c r="O15" s="387"/>
      <c r="P15" s="387"/>
      <c r="Q15" s="388"/>
      <c r="R15" s="389">
        <v>55320</v>
      </c>
      <c r="S15" s="390"/>
      <c r="T15" s="390"/>
      <c r="U15" s="390"/>
      <c r="V15" s="390"/>
      <c r="W15" s="390"/>
      <c r="X15" s="390"/>
      <c r="Y15" s="391"/>
      <c r="Z15" s="392">
        <v>0.2</v>
      </c>
      <c r="AA15" s="392"/>
      <c r="AB15" s="392"/>
      <c r="AC15" s="392"/>
      <c r="AD15" s="393">
        <v>55320</v>
      </c>
      <c r="AE15" s="393"/>
      <c r="AF15" s="393"/>
      <c r="AG15" s="393"/>
      <c r="AH15" s="393"/>
      <c r="AI15" s="393"/>
      <c r="AJ15" s="393"/>
      <c r="AK15" s="393"/>
      <c r="AL15" s="394">
        <v>0.4</v>
      </c>
      <c r="AM15" s="395"/>
      <c r="AN15" s="395"/>
      <c r="AO15" s="396"/>
      <c r="AP15" s="386" t="s">
        <v>252</v>
      </c>
      <c r="AQ15" s="387"/>
      <c r="AR15" s="387"/>
      <c r="AS15" s="387"/>
      <c r="AT15" s="387"/>
      <c r="AU15" s="387"/>
      <c r="AV15" s="387"/>
      <c r="AW15" s="387"/>
      <c r="AX15" s="387"/>
      <c r="AY15" s="387"/>
      <c r="AZ15" s="387"/>
      <c r="BA15" s="387"/>
      <c r="BB15" s="387"/>
      <c r="BC15" s="387"/>
      <c r="BD15" s="387"/>
      <c r="BE15" s="387"/>
      <c r="BF15" s="388"/>
      <c r="BG15" s="389">
        <v>447996</v>
      </c>
      <c r="BH15" s="390"/>
      <c r="BI15" s="390"/>
      <c r="BJ15" s="390"/>
      <c r="BK15" s="390"/>
      <c r="BL15" s="390"/>
      <c r="BM15" s="390"/>
      <c r="BN15" s="391"/>
      <c r="BO15" s="392">
        <v>5.3</v>
      </c>
      <c r="BP15" s="392"/>
      <c r="BQ15" s="392"/>
      <c r="BR15" s="392"/>
      <c r="BS15" s="398" t="s">
        <v>122</v>
      </c>
      <c r="BT15" s="390"/>
      <c r="BU15" s="390"/>
      <c r="BV15" s="390"/>
      <c r="BW15" s="390"/>
      <c r="BX15" s="390"/>
      <c r="BY15" s="390"/>
      <c r="BZ15" s="390"/>
      <c r="CA15" s="390"/>
      <c r="CB15" s="399"/>
      <c r="CD15" s="404" t="s">
        <v>253</v>
      </c>
      <c r="CE15" s="405"/>
      <c r="CF15" s="405"/>
      <c r="CG15" s="405"/>
      <c r="CH15" s="405"/>
      <c r="CI15" s="405"/>
      <c r="CJ15" s="405"/>
      <c r="CK15" s="405"/>
      <c r="CL15" s="405"/>
      <c r="CM15" s="405"/>
      <c r="CN15" s="405"/>
      <c r="CO15" s="405"/>
      <c r="CP15" s="405"/>
      <c r="CQ15" s="406"/>
      <c r="CR15" s="389">
        <v>2678503</v>
      </c>
      <c r="CS15" s="390"/>
      <c r="CT15" s="390"/>
      <c r="CU15" s="390"/>
      <c r="CV15" s="390"/>
      <c r="CW15" s="390"/>
      <c r="CX15" s="390"/>
      <c r="CY15" s="391"/>
      <c r="CZ15" s="392">
        <v>10</v>
      </c>
      <c r="DA15" s="392"/>
      <c r="DB15" s="392"/>
      <c r="DC15" s="392"/>
      <c r="DD15" s="398">
        <v>640314</v>
      </c>
      <c r="DE15" s="390"/>
      <c r="DF15" s="390"/>
      <c r="DG15" s="390"/>
      <c r="DH15" s="390"/>
      <c r="DI15" s="390"/>
      <c r="DJ15" s="390"/>
      <c r="DK15" s="390"/>
      <c r="DL15" s="390"/>
      <c r="DM15" s="390"/>
      <c r="DN15" s="390"/>
      <c r="DO15" s="390"/>
      <c r="DP15" s="391"/>
      <c r="DQ15" s="398">
        <v>2196446</v>
      </c>
      <c r="DR15" s="390"/>
      <c r="DS15" s="390"/>
      <c r="DT15" s="390"/>
      <c r="DU15" s="390"/>
      <c r="DV15" s="390"/>
      <c r="DW15" s="390"/>
      <c r="DX15" s="390"/>
      <c r="DY15" s="390"/>
      <c r="DZ15" s="390"/>
      <c r="EA15" s="390"/>
      <c r="EB15" s="390"/>
      <c r="EC15" s="399"/>
    </row>
    <row r="16" spans="2:143" ht="11.25" customHeight="1">
      <c r="B16" s="386" t="s">
        <v>254</v>
      </c>
      <c r="C16" s="387"/>
      <c r="D16" s="387"/>
      <c r="E16" s="387"/>
      <c r="F16" s="387"/>
      <c r="G16" s="387"/>
      <c r="H16" s="387"/>
      <c r="I16" s="387"/>
      <c r="J16" s="387"/>
      <c r="K16" s="387"/>
      <c r="L16" s="387"/>
      <c r="M16" s="387"/>
      <c r="N16" s="387"/>
      <c r="O16" s="387"/>
      <c r="P16" s="387"/>
      <c r="Q16" s="388"/>
      <c r="R16" s="389" t="s">
        <v>231</v>
      </c>
      <c r="S16" s="390"/>
      <c r="T16" s="390"/>
      <c r="U16" s="390"/>
      <c r="V16" s="390"/>
      <c r="W16" s="390"/>
      <c r="X16" s="390"/>
      <c r="Y16" s="391"/>
      <c r="Z16" s="392" t="s">
        <v>122</v>
      </c>
      <c r="AA16" s="392"/>
      <c r="AB16" s="392"/>
      <c r="AC16" s="392"/>
      <c r="AD16" s="393" t="s">
        <v>122</v>
      </c>
      <c r="AE16" s="393"/>
      <c r="AF16" s="393"/>
      <c r="AG16" s="393"/>
      <c r="AH16" s="393"/>
      <c r="AI16" s="393"/>
      <c r="AJ16" s="393"/>
      <c r="AK16" s="393"/>
      <c r="AL16" s="394" t="s">
        <v>122</v>
      </c>
      <c r="AM16" s="395"/>
      <c r="AN16" s="395"/>
      <c r="AO16" s="396"/>
      <c r="AP16" s="386" t="s">
        <v>255</v>
      </c>
      <c r="AQ16" s="387"/>
      <c r="AR16" s="387"/>
      <c r="AS16" s="387"/>
      <c r="AT16" s="387"/>
      <c r="AU16" s="387"/>
      <c r="AV16" s="387"/>
      <c r="AW16" s="387"/>
      <c r="AX16" s="387"/>
      <c r="AY16" s="387"/>
      <c r="AZ16" s="387"/>
      <c r="BA16" s="387"/>
      <c r="BB16" s="387"/>
      <c r="BC16" s="387"/>
      <c r="BD16" s="387"/>
      <c r="BE16" s="387"/>
      <c r="BF16" s="388"/>
      <c r="BG16" s="389" t="s">
        <v>231</v>
      </c>
      <c r="BH16" s="390"/>
      <c r="BI16" s="390"/>
      <c r="BJ16" s="390"/>
      <c r="BK16" s="390"/>
      <c r="BL16" s="390"/>
      <c r="BM16" s="390"/>
      <c r="BN16" s="391"/>
      <c r="BO16" s="392" t="s">
        <v>122</v>
      </c>
      <c r="BP16" s="392"/>
      <c r="BQ16" s="392"/>
      <c r="BR16" s="392"/>
      <c r="BS16" s="398" t="s">
        <v>122</v>
      </c>
      <c r="BT16" s="390"/>
      <c r="BU16" s="390"/>
      <c r="BV16" s="390"/>
      <c r="BW16" s="390"/>
      <c r="BX16" s="390"/>
      <c r="BY16" s="390"/>
      <c r="BZ16" s="390"/>
      <c r="CA16" s="390"/>
      <c r="CB16" s="399"/>
      <c r="CD16" s="404" t="s">
        <v>256</v>
      </c>
      <c r="CE16" s="405"/>
      <c r="CF16" s="405"/>
      <c r="CG16" s="405"/>
      <c r="CH16" s="405"/>
      <c r="CI16" s="405"/>
      <c r="CJ16" s="405"/>
      <c r="CK16" s="405"/>
      <c r="CL16" s="405"/>
      <c r="CM16" s="405"/>
      <c r="CN16" s="405"/>
      <c r="CO16" s="405"/>
      <c r="CP16" s="405"/>
      <c r="CQ16" s="406"/>
      <c r="CR16" s="389" t="s">
        <v>122</v>
      </c>
      <c r="CS16" s="390"/>
      <c r="CT16" s="390"/>
      <c r="CU16" s="390"/>
      <c r="CV16" s="390"/>
      <c r="CW16" s="390"/>
      <c r="CX16" s="390"/>
      <c r="CY16" s="391"/>
      <c r="CZ16" s="392" t="s">
        <v>122</v>
      </c>
      <c r="DA16" s="392"/>
      <c r="DB16" s="392"/>
      <c r="DC16" s="392"/>
      <c r="DD16" s="398" t="s">
        <v>122</v>
      </c>
      <c r="DE16" s="390"/>
      <c r="DF16" s="390"/>
      <c r="DG16" s="390"/>
      <c r="DH16" s="390"/>
      <c r="DI16" s="390"/>
      <c r="DJ16" s="390"/>
      <c r="DK16" s="390"/>
      <c r="DL16" s="390"/>
      <c r="DM16" s="390"/>
      <c r="DN16" s="390"/>
      <c r="DO16" s="390"/>
      <c r="DP16" s="391"/>
      <c r="DQ16" s="398" t="s">
        <v>231</v>
      </c>
      <c r="DR16" s="390"/>
      <c r="DS16" s="390"/>
      <c r="DT16" s="390"/>
      <c r="DU16" s="390"/>
      <c r="DV16" s="390"/>
      <c r="DW16" s="390"/>
      <c r="DX16" s="390"/>
      <c r="DY16" s="390"/>
      <c r="DZ16" s="390"/>
      <c r="EA16" s="390"/>
      <c r="EB16" s="390"/>
      <c r="EC16" s="399"/>
    </row>
    <row r="17" spans="2:133" ht="11.25" customHeight="1">
      <c r="B17" s="386" t="s">
        <v>257</v>
      </c>
      <c r="C17" s="387"/>
      <c r="D17" s="387"/>
      <c r="E17" s="387"/>
      <c r="F17" s="387"/>
      <c r="G17" s="387"/>
      <c r="H17" s="387"/>
      <c r="I17" s="387"/>
      <c r="J17" s="387"/>
      <c r="K17" s="387"/>
      <c r="L17" s="387"/>
      <c r="M17" s="387"/>
      <c r="N17" s="387"/>
      <c r="O17" s="387"/>
      <c r="P17" s="387"/>
      <c r="Q17" s="388"/>
      <c r="R17" s="389">
        <v>45323</v>
      </c>
      <c r="S17" s="390"/>
      <c r="T17" s="390"/>
      <c r="U17" s="390"/>
      <c r="V17" s="390"/>
      <c r="W17" s="390"/>
      <c r="X17" s="390"/>
      <c r="Y17" s="391"/>
      <c r="Z17" s="392">
        <v>0.2</v>
      </c>
      <c r="AA17" s="392"/>
      <c r="AB17" s="392"/>
      <c r="AC17" s="392"/>
      <c r="AD17" s="393">
        <v>45323</v>
      </c>
      <c r="AE17" s="393"/>
      <c r="AF17" s="393"/>
      <c r="AG17" s="393"/>
      <c r="AH17" s="393"/>
      <c r="AI17" s="393"/>
      <c r="AJ17" s="393"/>
      <c r="AK17" s="393"/>
      <c r="AL17" s="394">
        <v>0.4</v>
      </c>
      <c r="AM17" s="395"/>
      <c r="AN17" s="395"/>
      <c r="AO17" s="396"/>
      <c r="AP17" s="386" t="s">
        <v>258</v>
      </c>
      <c r="AQ17" s="387"/>
      <c r="AR17" s="387"/>
      <c r="AS17" s="387"/>
      <c r="AT17" s="387"/>
      <c r="AU17" s="387"/>
      <c r="AV17" s="387"/>
      <c r="AW17" s="387"/>
      <c r="AX17" s="387"/>
      <c r="AY17" s="387"/>
      <c r="AZ17" s="387"/>
      <c r="BA17" s="387"/>
      <c r="BB17" s="387"/>
      <c r="BC17" s="387"/>
      <c r="BD17" s="387"/>
      <c r="BE17" s="387"/>
      <c r="BF17" s="388"/>
      <c r="BG17" s="389" t="s">
        <v>122</v>
      </c>
      <c r="BH17" s="390"/>
      <c r="BI17" s="390"/>
      <c r="BJ17" s="390"/>
      <c r="BK17" s="390"/>
      <c r="BL17" s="390"/>
      <c r="BM17" s="390"/>
      <c r="BN17" s="391"/>
      <c r="BO17" s="392" t="s">
        <v>231</v>
      </c>
      <c r="BP17" s="392"/>
      <c r="BQ17" s="392"/>
      <c r="BR17" s="392"/>
      <c r="BS17" s="398" t="s">
        <v>231</v>
      </c>
      <c r="BT17" s="390"/>
      <c r="BU17" s="390"/>
      <c r="BV17" s="390"/>
      <c r="BW17" s="390"/>
      <c r="BX17" s="390"/>
      <c r="BY17" s="390"/>
      <c r="BZ17" s="390"/>
      <c r="CA17" s="390"/>
      <c r="CB17" s="399"/>
      <c r="CD17" s="404" t="s">
        <v>259</v>
      </c>
      <c r="CE17" s="405"/>
      <c r="CF17" s="405"/>
      <c r="CG17" s="405"/>
      <c r="CH17" s="405"/>
      <c r="CI17" s="405"/>
      <c r="CJ17" s="405"/>
      <c r="CK17" s="405"/>
      <c r="CL17" s="405"/>
      <c r="CM17" s="405"/>
      <c r="CN17" s="405"/>
      <c r="CO17" s="405"/>
      <c r="CP17" s="405"/>
      <c r="CQ17" s="406"/>
      <c r="CR17" s="389">
        <v>2250174</v>
      </c>
      <c r="CS17" s="390"/>
      <c r="CT17" s="390"/>
      <c r="CU17" s="390"/>
      <c r="CV17" s="390"/>
      <c r="CW17" s="390"/>
      <c r="CX17" s="390"/>
      <c r="CY17" s="391"/>
      <c r="CZ17" s="392">
        <v>8.4</v>
      </c>
      <c r="DA17" s="392"/>
      <c r="DB17" s="392"/>
      <c r="DC17" s="392"/>
      <c r="DD17" s="398" t="s">
        <v>122</v>
      </c>
      <c r="DE17" s="390"/>
      <c r="DF17" s="390"/>
      <c r="DG17" s="390"/>
      <c r="DH17" s="390"/>
      <c r="DI17" s="390"/>
      <c r="DJ17" s="390"/>
      <c r="DK17" s="390"/>
      <c r="DL17" s="390"/>
      <c r="DM17" s="390"/>
      <c r="DN17" s="390"/>
      <c r="DO17" s="390"/>
      <c r="DP17" s="391"/>
      <c r="DQ17" s="398">
        <v>2198062</v>
      </c>
      <c r="DR17" s="390"/>
      <c r="DS17" s="390"/>
      <c r="DT17" s="390"/>
      <c r="DU17" s="390"/>
      <c r="DV17" s="390"/>
      <c r="DW17" s="390"/>
      <c r="DX17" s="390"/>
      <c r="DY17" s="390"/>
      <c r="DZ17" s="390"/>
      <c r="EA17" s="390"/>
      <c r="EB17" s="390"/>
      <c r="EC17" s="399"/>
    </row>
    <row r="18" spans="2:133" ht="11.25" customHeight="1">
      <c r="B18" s="386" t="s">
        <v>260</v>
      </c>
      <c r="C18" s="387"/>
      <c r="D18" s="387"/>
      <c r="E18" s="387"/>
      <c r="F18" s="387"/>
      <c r="G18" s="387"/>
      <c r="H18" s="387"/>
      <c r="I18" s="387"/>
      <c r="J18" s="387"/>
      <c r="K18" s="387"/>
      <c r="L18" s="387"/>
      <c r="M18" s="387"/>
      <c r="N18" s="387"/>
      <c r="O18" s="387"/>
      <c r="P18" s="387"/>
      <c r="Q18" s="388"/>
      <c r="R18" s="389">
        <v>3692085</v>
      </c>
      <c r="S18" s="390"/>
      <c r="T18" s="390"/>
      <c r="U18" s="390"/>
      <c r="V18" s="390"/>
      <c r="W18" s="390"/>
      <c r="X18" s="390"/>
      <c r="Y18" s="391"/>
      <c r="Z18" s="392">
        <v>13</v>
      </c>
      <c r="AA18" s="392"/>
      <c r="AB18" s="392"/>
      <c r="AC18" s="392"/>
      <c r="AD18" s="393">
        <v>3130971</v>
      </c>
      <c r="AE18" s="393"/>
      <c r="AF18" s="393"/>
      <c r="AG18" s="393"/>
      <c r="AH18" s="393"/>
      <c r="AI18" s="393"/>
      <c r="AJ18" s="393"/>
      <c r="AK18" s="393"/>
      <c r="AL18" s="394">
        <v>24.8</v>
      </c>
      <c r="AM18" s="395"/>
      <c r="AN18" s="395"/>
      <c r="AO18" s="396"/>
      <c r="AP18" s="386" t="s">
        <v>261</v>
      </c>
      <c r="AQ18" s="387"/>
      <c r="AR18" s="387"/>
      <c r="AS18" s="387"/>
      <c r="AT18" s="387"/>
      <c r="AU18" s="387"/>
      <c r="AV18" s="387"/>
      <c r="AW18" s="387"/>
      <c r="AX18" s="387"/>
      <c r="AY18" s="387"/>
      <c r="AZ18" s="387"/>
      <c r="BA18" s="387"/>
      <c r="BB18" s="387"/>
      <c r="BC18" s="387"/>
      <c r="BD18" s="387"/>
      <c r="BE18" s="387"/>
      <c r="BF18" s="388"/>
      <c r="BG18" s="389" t="s">
        <v>122</v>
      </c>
      <c r="BH18" s="390"/>
      <c r="BI18" s="390"/>
      <c r="BJ18" s="390"/>
      <c r="BK18" s="390"/>
      <c r="BL18" s="390"/>
      <c r="BM18" s="390"/>
      <c r="BN18" s="391"/>
      <c r="BO18" s="392" t="s">
        <v>122</v>
      </c>
      <c r="BP18" s="392"/>
      <c r="BQ18" s="392"/>
      <c r="BR18" s="392"/>
      <c r="BS18" s="398" t="s">
        <v>122</v>
      </c>
      <c r="BT18" s="390"/>
      <c r="BU18" s="390"/>
      <c r="BV18" s="390"/>
      <c r="BW18" s="390"/>
      <c r="BX18" s="390"/>
      <c r="BY18" s="390"/>
      <c r="BZ18" s="390"/>
      <c r="CA18" s="390"/>
      <c r="CB18" s="399"/>
      <c r="CD18" s="404" t="s">
        <v>262</v>
      </c>
      <c r="CE18" s="405"/>
      <c r="CF18" s="405"/>
      <c r="CG18" s="405"/>
      <c r="CH18" s="405"/>
      <c r="CI18" s="405"/>
      <c r="CJ18" s="405"/>
      <c r="CK18" s="405"/>
      <c r="CL18" s="405"/>
      <c r="CM18" s="405"/>
      <c r="CN18" s="405"/>
      <c r="CO18" s="405"/>
      <c r="CP18" s="405"/>
      <c r="CQ18" s="406"/>
      <c r="CR18" s="389" t="s">
        <v>122</v>
      </c>
      <c r="CS18" s="390"/>
      <c r="CT18" s="390"/>
      <c r="CU18" s="390"/>
      <c r="CV18" s="390"/>
      <c r="CW18" s="390"/>
      <c r="CX18" s="390"/>
      <c r="CY18" s="391"/>
      <c r="CZ18" s="392" t="s">
        <v>122</v>
      </c>
      <c r="DA18" s="392"/>
      <c r="DB18" s="392"/>
      <c r="DC18" s="392"/>
      <c r="DD18" s="398" t="s">
        <v>231</v>
      </c>
      <c r="DE18" s="390"/>
      <c r="DF18" s="390"/>
      <c r="DG18" s="390"/>
      <c r="DH18" s="390"/>
      <c r="DI18" s="390"/>
      <c r="DJ18" s="390"/>
      <c r="DK18" s="390"/>
      <c r="DL18" s="390"/>
      <c r="DM18" s="390"/>
      <c r="DN18" s="390"/>
      <c r="DO18" s="390"/>
      <c r="DP18" s="391"/>
      <c r="DQ18" s="398" t="s">
        <v>231</v>
      </c>
      <c r="DR18" s="390"/>
      <c r="DS18" s="390"/>
      <c r="DT18" s="390"/>
      <c r="DU18" s="390"/>
      <c r="DV18" s="390"/>
      <c r="DW18" s="390"/>
      <c r="DX18" s="390"/>
      <c r="DY18" s="390"/>
      <c r="DZ18" s="390"/>
      <c r="EA18" s="390"/>
      <c r="EB18" s="390"/>
      <c r="EC18" s="399"/>
    </row>
    <row r="19" spans="2:133" ht="11.25" customHeight="1">
      <c r="B19" s="386" t="s">
        <v>263</v>
      </c>
      <c r="C19" s="387"/>
      <c r="D19" s="387"/>
      <c r="E19" s="387"/>
      <c r="F19" s="387"/>
      <c r="G19" s="387"/>
      <c r="H19" s="387"/>
      <c r="I19" s="387"/>
      <c r="J19" s="387"/>
      <c r="K19" s="387"/>
      <c r="L19" s="387"/>
      <c r="M19" s="387"/>
      <c r="N19" s="387"/>
      <c r="O19" s="387"/>
      <c r="P19" s="387"/>
      <c r="Q19" s="388"/>
      <c r="R19" s="389">
        <v>3130971</v>
      </c>
      <c r="S19" s="390"/>
      <c r="T19" s="390"/>
      <c r="U19" s="390"/>
      <c r="V19" s="390"/>
      <c r="W19" s="390"/>
      <c r="X19" s="390"/>
      <c r="Y19" s="391"/>
      <c r="Z19" s="392">
        <v>11</v>
      </c>
      <c r="AA19" s="392"/>
      <c r="AB19" s="392"/>
      <c r="AC19" s="392"/>
      <c r="AD19" s="393">
        <v>3130971</v>
      </c>
      <c r="AE19" s="393"/>
      <c r="AF19" s="393"/>
      <c r="AG19" s="393"/>
      <c r="AH19" s="393"/>
      <c r="AI19" s="393"/>
      <c r="AJ19" s="393"/>
      <c r="AK19" s="393"/>
      <c r="AL19" s="394">
        <v>24.8</v>
      </c>
      <c r="AM19" s="395"/>
      <c r="AN19" s="395"/>
      <c r="AO19" s="396"/>
      <c r="AP19" s="386" t="s">
        <v>264</v>
      </c>
      <c r="AQ19" s="387"/>
      <c r="AR19" s="387"/>
      <c r="AS19" s="387"/>
      <c r="AT19" s="387"/>
      <c r="AU19" s="387"/>
      <c r="AV19" s="387"/>
      <c r="AW19" s="387"/>
      <c r="AX19" s="387"/>
      <c r="AY19" s="387"/>
      <c r="AZ19" s="387"/>
      <c r="BA19" s="387"/>
      <c r="BB19" s="387"/>
      <c r="BC19" s="387"/>
      <c r="BD19" s="387"/>
      <c r="BE19" s="387"/>
      <c r="BF19" s="388"/>
      <c r="BG19" s="389">
        <v>579752</v>
      </c>
      <c r="BH19" s="390"/>
      <c r="BI19" s="390"/>
      <c r="BJ19" s="390"/>
      <c r="BK19" s="390"/>
      <c r="BL19" s="390"/>
      <c r="BM19" s="390"/>
      <c r="BN19" s="391"/>
      <c r="BO19" s="392">
        <v>6.8</v>
      </c>
      <c r="BP19" s="392"/>
      <c r="BQ19" s="392"/>
      <c r="BR19" s="392"/>
      <c r="BS19" s="398" t="s">
        <v>122</v>
      </c>
      <c r="BT19" s="390"/>
      <c r="BU19" s="390"/>
      <c r="BV19" s="390"/>
      <c r="BW19" s="390"/>
      <c r="BX19" s="390"/>
      <c r="BY19" s="390"/>
      <c r="BZ19" s="390"/>
      <c r="CA19" s="390"/>
      <c r="CB19" s="399"/>
      <c r="CD19" s="404" t="s">
        <v>265</v>
      </c>
      <c r="CE19" s="405"/>
      <c r="CF19" s="405"/>
      <c r="CG19" s="405"/>
      <c r="CH19" s="405"/>
      <c r="CI19" s="405"/>
      <c r="CJ19" s="405"/>
      <c r="CK19" s="405"/>
      <c r="CL19" s="405"/>
      <c r="CM19" s="405"/>
      <c r="CN19" s="405"/>
      <c r="CO19" s="405"/>
      <c r="CP19" s="405"/>
      <c r="CQ19" s="406"/>
      <c r="CR19" s="389" t="s">
        <v>122</v>
      </c>
      <c r="CS19" s="390"/>
      <c r="CT19" s="390"/>
      <c r="CU19" s="390"/>
      <c r="CV19" s="390"/>
      <c r="CW19" s="390"/>
      <c r="CX19" s="390"/>
      <c r="CY19" s="391"/>
      <c r="CZ19" s="392" t="s">
        <v>122</v>
      </c>
      <c r="DA19" s="392"/>
      <c r="DB19" s="392"/>
      <c r="DC19" s="392"/>
      <c r="DD19" s="398" t="s">
        <v>231</v>
      </c>
      <c r="DE19" s="390"/>
      <c r="DF19" s="390"/>
      <c r="DG19" s="390"/>
      <c r="DH19" s="390"/>
      <c r="DI19" s="390"/>
      <c r="DJ19" s="390"/>
      <c r="DK19" s="390"/>
      <c r="DL19" s="390"/>
      <c r="DM19" s="390"/>
      <c r="DN19" s="390"/>
      <c r="DO19" s="390"/>
      <c r="DP19" s="391"/>
      <c r="DQ19" s="398" t="s">
        <v>231</v>
      </c>
      <c r="DR19" s="390"/>
      <c r="DS19" s="390"/>
      <c r="DT19" s="390"/>
      <c r="DU19" s="390"/>
      <c r="DV19" s="390"/>
      <c r="DW19" s="390"/>
      <c r="DX19" s="390"/>
      <c r="DY19" s="390"/>
      <c r="DZ19" s="390"/>
      <c r="EA19" s="390"/>
      <c r="EB19" s="390"/>
      <c r="EC19" s="399"/>
    </row>
    <row r="20" spans="2:133" ht="11.25" customHeight="1">
      <c r="B20" s="386" t="s">
        <v>266</v>
      </c>
      <c r="C20" s="387"/>
      <c r="D20" s="387"/>
      <c r="E20" s="387"/>
      <c r="F20" s="387"/>
      <c r="G20" s="387"/>
      <c r="H20" s="387"/>
      <c r="I20" s="387"/>
      <c r="J20" s="387"/>
      <c r="K20" s="387"/>
      <c r="L20" s="387"/>
      <c r="M20" s="387"/>
      <c r="N20" s="387"/>
      <c r="O20" s="387"/>
      <c r="P20" s="387"/>
      <c r="Q20" s="388"/>
      <c r="R20" s="389">
        <v>561081</v>
      </c>
      <c r="S20" s="390"/>
      <c r="T20" s="390"/>
      <c r="U20" s="390"/>
      <c r="V20" s="390"/>
      <c r="W20" s="390"/>
      <c r="X20" s="390"/>
      <c r="Y20" s="391"/>
      <c r="Z20" s="392">
        <v>2</v>
      </c>
      <c r="AA20" s="392"/>
      <c r="AB20" s="392"/>
      <c r="AC20" s="392"/>
      <c r="AD20" s="393" t="s">
        <v>231</v>
      </c>
      <c r="AE20" s="393"/>
      <c r="AF20" s="393"/>
      <c r="AG20" s="393"/>
      <c r="AH20" s="393"/>
      <c r="AI20" s="393"/>
      <c r="AJ20" s="393"/>
      <c r="AK20" s="393"/>
      <c r="AL20" s="394" t="s">
        <v>231</v>
      </c>
      <c r="AM20" s="395"/>
      <c r="AN20" s="395"/>
      <c r="AO20" s="396"/>
      <c r="AP20" s="386" t="s">
        <v>267</v>
      </c>
      <c r="AQ20" s="387"/>
      <c r="AR20" s="387"/>
      <c r="AS20" s="387"/>
      <c r="AT20" s="387"/>
      <c r="AU20" s="387"/>
      <c r="AV20" s="387"/>
      <c r="AW20" s="387"/>
      <c r="AX20" s="387"/>
      <c r="AY20" s="387"/>
      <c r="AZ20" s="387"/>
      <c r="BA20" s="387"/>
      <c r="BB20" s="387"/>
      <c r="BC20" s="387"/>
      <c r="BD20" s="387"/>
      <c r="BE20" s="387"/>
      <c r="BF20" s="388"/>
      <c r="BG20" s="389">
        <v>579752</v>
      </c>
      <c r="BH20" s="390"/>
      <c r="BI20" s="390"/>
      <c r="BJ20" s="390"/>
      <c r="BK20" s="390"/>
      <c r="BL20" s="390"/>
      <c r="BM20" s="390"/>
      <c r="BN20" s="391"/>
      <c r="BO20" s="392">
        <v>6.8</v>
      </c>
      <c r="BP20" s="392"/>
      <c r="BQ20" s="392"/>
      <c r="BR20" s="392"/>
      <c r="BS20" s="398" t="s">
        <v>231</v>
      </c>
      <c r="BT20" s="390"/>
      <c r="BU20" s="390"/>
      <c r="BV20" s="390"/>
      <c r="BW20" s="390"/>
      <c r="BX20" s="390"/>
      <c r="BY20" s="390"/>
      <c r="BZ20" s="390"/>
      <c r="CA20" s="390"/>
      <c r="CB20" s="399"/>
      <c r="CD20" s="404" t="s">
        <v>268</v>
      </c>
      <c r="CE20" s="405"/>
      <c r="CF20" s="405"/>
      <c r="CG20" s="405"/>
      <c r="CH20" s="405"/>
      <c r="CI20" s="405"/>
      <c r="CJ20" s="405"/>
      <c r="CK20" s="405"/>
      <c r="CL20" s="405"/>
      <c r="CM20" s="405"/>
      <c r="CN20" s="405"/>
      <c r="CO20" s="405"/>
      <c r="CP20" s="405"/>
      <c r="CQ20" s="406"/>
      <c r="CR20" s="389">
        <v>26793121</v>
      </c>
      <c r="CS20" s="390"/>
      <c r="CT20" s="390"/>
      <c r="CU20" s="390"/>
      <c r="CV20" s="390"/>
      <c r="CW20" s="390"/>
      <c r="CX20" s="390"/>
      <c r="CY20" s="391"/>
      <c r="CZ20" s="392">
        <v>100</v>
      </c>
      <c r="DA20" s="392"/>
      <c r="DB20" s="392"/>
      <c r="DC20" s="392"/>
      <c r="DD20" s="398">
        <v>3981370</v>
      </c>
      <c r="DE20" s="390"/>
      <c r="DF20" s="390"/>
      <c r="DG20" s="390"/>
      <c r="DH20" s="390"/>
      <c r="DI20" s="390"/>
      <c r="DJ20" s="390"/>
      <c r="DK20" s="390"/>
      <c r="DL20" s="390"/>
      <c r="DM20" s="390"/>
      <c r="DN20" s="390"/>
      <c r="DO20" s="390"/>
      <c r="DP20" s="391"/>
      <c r="DQ20" s="398">
        <v>15968698</v>
      </c>
      <c r="DR20" s="390"/>
      <c r="DS20" s="390"/>
      <c r="DT20" s="390"/>
      <c r="DU20" s="390"/>
      <c r="DV20" s="390"/>
      <c r="DW20" s="390"/>
      <c r="DX20" s="390"/>
      <c r="DY20" s="390"/>
      <c r="DZ20" s="390"/>
      <c r="EA20" s="390"/>
      <c r="EB20" s="390"/>
      <c r="EC20" s="399"/>
    </row>
    <row r="21" spans="2:133" ht="11.25" customHeight="1">
      <c r="B21" s="386" t="s">
        <v>269</v>
      </c>
      <c r="C21" s="387"/>
      <c r="D21" s="387"/>
      <c r="E21" s="387"/>
      <c r="F21" s="387"/>
      <c r="G21" s="387"/>
      <c r="H21" s="387"/>
      <c r="I21" s="387"/>
      <c r="J21" s="387"/>
      <c r="K21" s="387"/>
      <c r="L21" s="387"/>
      <c r="M21" s="387"/>
      <c r="N21" s="387"/>
      <c r="O21" s="387"/>
      <c r="P21" s="387"/>
      <c r="Q21" s="388"/>
      <c r="R21" s="389">
        <v>33</v>
      </c>
      <c r="S21" s="390"/>
      <c r="T21" s="390"/>
      <c r="U21" s="390"/>
      <c r="V21" s="390"/>
      <c r="W21" s="390"/>
      <c r="X21" s="390"/>
      <c r="Y21" s="391"/>
      <c r="Z21" s="392">
        <v>0</v>
      </c>
      <c r="AA21" s="392"/>
      <c r="AB21" s="392"/>
      <c r="AC21" s="392"/>
      <c r="AD21" s="393" t="s">
        <v>122</v>
      </c>
      <c r="AE21" s="393"/>
      <c r="AF21" s="393"/>
      <c r="AG21" s="393"/>
      <c r="AH21" s="393"/>
      <c r="AI21" s="393"/>
      <c r="AJ21" s="393"/>
      <c r="AK21" s="393"/>
      <c r="AL21" s="394" t="s">
        <v>122</v>
      </c>
      <c r="AM21" s="395"/>
      <c r="AN21" s="395"/>
      <c r="AO21" s="396"/>
      <c r="AP21" s="407" t="s">
        <v>270</v>
      </c>
      <c r="AQ21" s="408"/>
      <c r="AR21" s="408"/>
      <c r="AS21" s="408"/>
      <c r="AT21" s="408"/>
      <c r="AU21" s="408"/>
      <c r="AV21" s="408"/>
      <c r="AW21" s="408"/>
      <c r="AX21" s="408"/>
      <c r="AY21" s="408"/>
      <c r="AZ21" s="408"/>
      <c r="BA21" s="408"/>
      <c r="BB21" s="408"/>
      <c r="BC21" s="408"/>
      <c r="BD21" s="408"/>
      <c r="BE21" s="408"/>
      <c r="BF21" s="409"/>
      <c r="BG21" s="389">
        <v>47894</v>
      </c>
      <c r="BH21" s="390"/>
      <c r="BI21" s="390"/>
      <c r="BJ21" s="390"/>
      <c r="BK21" s="390"/>
      <c r="BL21" s="390"/>
      <c r="BM21" s="390"/>
      <c r="BN21" s="391"/>
      <c r="BO21" s="392">
        <v>0.6</v>
      </c>
      <c r="BP21" s="392"/>
      <c r="BQ21" s="392"/>
      <c r="BR21" s="392"/>
      <c r="BS21" s="398" t="s">
        <v>122</v>
      </c>
      <c r="BT21" s="390"/>
      <c r="BU21" s="390"/>
      <c r="BV21" s="390"/>
      <c r="BW21" s="390"/>
      <c r="BX21" s="390"/>
      <c r="BY21" s="390"/>
      <c r="BZ21" s="390"/>
      <c r="CA21" s="390"/>
      <c r="CB21" s="399"/>
      <c r="CD21" s="413"/>
      <c r="CE21" s="414"/>
      <c r="CF21" s="414"/>
      <c r="CG21" s="414"/>
      <c r="CH21" s="414"/>
      <c r="CI21" s="414"/>
      <c r="CJ21" s="414"/>
      <c r="CK21" s="414"/>
      <c r="CL21" s="414"/>
      <c r="CM21" s="414"/>
      <c r="CN21" s="414"/>
      <c r="CO21" s="414"/>
      <c r="CP21" s="414"/>
      <c r="CQ21" s="415"/>
      <c r="CR21" s="416"/>
      <c r="CS21" s="411"/>
      <c r="CT21" s="411"/>
      <c r="CU21" s="411"/>
      <c r="CV21" s="411"/>
      <c r="CW21" s="411"/>
      <c r="CX21" s="411"/>
      <c r="CY21" s="417"/>
      <c r="CZ21" s="418"/>
      <c r="DA21" s="418"/>
      <c r="DB21" s="418"/>
      <c r="DC21" s="418"/>
      <c r="DD21" s="410"/>
      <c r="DE21" s="411"/>
      <c r="DF21" s="411"/>
      <c r="DG21" s="411"/>
      <c r="DH21" s="411"/>
      <c r="DI21" s="411"/>
      <c r="DJ21" s="411"/>
      <c r="DK21" s="411"/>
      <c r="DL21" s="411"/>
      <c r="DM21" s="411"/>
      <c r="DN21" s="411"/>
      <c r="DO21" s="411"/>
      <c r="DP21" s="417"/>
      <c r="DQ21" s="410"/>
      <c r="DR21" s="411"/>
      <c r="DS21" s="411"/>
      <c r="DT21" s="411"/>
      <c r="DU21" s="411"/>
      <c r="DV21" s="411"/>
      <c r="DW21" s="411"/>
      <c r="DX21" s="411"/>
      <c r="DY21" s="411"/>
      <c r="DZ21" s="411"/>
      <c r="EA21" s="411"/>
      <c r="EB21" s="411"/>
      <c r="EC21" s="412"/>
    </row>
    <row r="22" spans="2:133" ht="11.25" customHeight="1">
      <c r="B22" s="386" t="s">
        <v>271</v>
      </c>
      <c r="C22" s="387"/>
      <c r="D22" s="387"/>
      <c r="E22" s="387"/>
      <c r="F22" s="387"/>
      <c r="G22" s="387"/>
      <c r="H22" s="387"/>
      <c r="I22" s="387"/>
      <c r="J22" s="387"/>
      <c r="K22" s="387"/>
      <c r="L22" s="387"/>
      <c r="M22" s="387"/>
      <c r="N22" s="387"/>
      <c r="O22" s="387"/>
      <c r="P22" s="387"/>
      <c r="Q22" s="388"/>
      <c r="R22" s="389">
        <v>13659192</v>
      </c>
      <c r="S22" s="390"/>
      <c r="T22" s="390"/>
      <c r="U22" s="390"/>
      <c r="V22" s="390"/>
      <c r="W22" s="390"/>
      <c r="X22" s="390"/>
      <c r="Y22" s="391"/>
      <c r="Z22" s="392">
        <v>48.2</v>
      </c>
      <c r="AA22" s="392"/>
      <c r="AB22" s="392"/>
      <c r="AC22" s="392"/>
      <c r="AD22" s="393">
        <v>12566220</v>
      </c>
      <c r="AE22" s="393"/>
      <c r="AF22" s="393"/>
      <c r="AG22" s="393"/>
      <c r="AH22" s="393"/>
      <c r="AI22" s="393"/>
      <c r="AJ22" s="393"/>
      <c r="AK22" s="393"/>
      <c r="AL22" s="394">
        <v>99.5</v>
      </c>
      <c r="AM22" s="395"/>
      <c r="AN22" s="395"/>
      <c r="AO22" s="396"/>
      <c r="AP22" s="407" t="s">
        <v>272</v>
      </c>
      <c r="AQ22" s="408"/>
      <c r="AR22" s="408"/>
      <c r="AS22" s="408"/>
      <c r="AT22" s="408"/>
      <c r="AU22" s="408"/>
      <c r="AV22" s="408"/>
      <c r="AW22" s="408"/>
      <c r="AX22" s="408"/>
      <c r="AY22" s="408"/>
      <c r="AZ22" s="408"/>
      <c r="BA22" s="408"/>
      <c r="BB22" s="408"/>
      <c r="BC22" s="408"/>
      <c r="BD22" s="408"/>
      <c r="BE22" s="408"/>
      <c r="BF22" s="409"/>
      <c r="BG22" s="389" t="s">
        <v>231</v>
      </c>
      <c r="BH22" s="390"/>
      <c r="BI22" s="390"/>
      <c r="BJ22" s="390"/>
      <c r="BK22" s="390"/>
      <c r="BL22" s="390"/>
      <c r="BM22" s="390"/>
      <c r="BN22" s="391"/>
      <c r="BO22" s="392" t="s">
        <v>231</v>
      </c>
      <c r="BP22" s="392"/>
      <c r="BQ22" s="392"/>
      <c r="BR22" s="392"/>
      <c r="BS22" s="398" t="s">
        <v>231</v>
      </c>
      <c r="BT22" s="390"/>
      <c r="BU22" s="390"/>
      <c r="BV22" s="390"/>
      <c r="BW22" s="390"/>
      <c r="BX22" s="390"/>
      <c r="BY22" s="390"/>
      <c r="BZ22" s="390"/>
      <c r="CA22" s="390"/>
      <c r="CB22" s="399"/>
      <c r="CD22" s="371" t="s">
        <v>273</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373"/>
    </row>
    <row r="23" spans="2:133" ht="11.25" customHeight="1">
      <c r="B23" s="386" t="s">
        <v>274</v>
      </c>
      <c r="C23" s="387"/>
      <c r="D23" s="387"/>
      <c r="E23" s="387"/>
      <c r="F23" s="387"/>
      <c r="G23" s="387"/>
      <c r="H23" s="387"/>
      <c r="I23" s="387"/>
      <c r="J23" s="387"/>
      <c r="K23" s="387"/>
      <c r="L23" s="387"/>
      <c r="M23" s="387"/>
      <c r="N23" s="387"/>
      <c r="O23" s="387"/>
      <c r="P23" s="387"/>
      <c r="Q23" s="388"/>
      <c r="R23" s="389">
        <v>14695</v>
      </c>
      <c r="S23" s="390"/>
      <c r="T23" s="390"/>
      <c r="U23" s="390"/>
      <c r="V23" s="390"/>
      <c r="W23" s="390"/>
      <c r="X23" s="390"/>
      <c r="Y23" s="391"/>
      <c r="Z23" s="392">
        <v>0.1</v>
      </c>
      <c r="AA23" s="392"/>
      <c r="AB23" s="392"/>
      <c r="AC23" s="392"/>
      <c r="AD23" s="393">
        <v>14695</v>
      </c>
      <c r="AE23" s="393"/>
      <c r="AF23" s="393"/>
      <c r="AG23" s="393"/>
      <c r="AH23" s="393"/>
      <c r="AI23" s="393"/>
      <c r="AJ23" s="393"/>
      <c r="AK23" s="393"/>
      <c r="AL23" s="394">
        <v>0.1</v>
      </c>
      <c r="AM23" s="395"/>
      <c r="AN23" s="395"/>
      <c r="AO23" s="396"/>
      <c r="AP23" s="407" t="s">
        <v>275</v>
      </c>
      <c r="AQ23" s="408"/>
      <c r="AR23" s="408"/>
      <c r="AS23" s="408"/>
      <c r="AT23" s="408"/>
      <c r="AU23" s="408"/>
      <c r="AV23" s="408"/>
      <c r="AW23" s="408"/>
      <c r="AX23" s="408"/>
      <c r="AY23" s="408"/>
      <c r="AZ23" s="408"/>
      <c r="BA23" s="408"/>
      <c r="BB23" s="408"/>
      <c r="BC23" s="408"/>
      <c r="BD23" s="408"/>
      <c r="BE23" s="408"/>
      <c r="BF23" s="409"/>
      <c r="BG23" s="389">
        <v>531858</v>
      </c>
      <c r="BH23" s="390"/>
      <c r="BI23" s="390"/>
      <c r="BJ23" s="390"/>
      <c r="BK23" s="390"/>
      <c r="BL23" s="390"/>
      <c r="BM23" s="390"/>
      <c r="BN23" s="391"/>
      <c r="BO23" s="392">
        <v>6.3</v>
      </c>
      <c r="BP23" s="392"/>
      <c r="BQ23" s="392"/>
      <c r="BR23" s="392"/>
      <c r="BS23" s="398" t="s">
        <v>122</v>
      </c>
      <c r="BT23" s="390"/>
      <c r="BU23" s="390"/>
      <c r="BV23" s="390"/>
      <c r="BW23" s="390"/>
      <c r="BX23" s="390"/>
      <c r="BY23" s="390"/>
      <c r="BZ23" s="390"/>
      <c r="CA23" s="390"/>
      <c r="CB23" s="399"/>
      <c r="CD23" s="371" t="s">
        <v>214</v>
      </c>
      <c r="CE23" s="372"/>
      <c r="CF23" s="372"/>
      <c r="CG23" s="372"/>
      <c r="CH23" s="372"/>
      <c r="CI23" s="372"/>
      <c r="CJ23" s="372"/>
      <c r="CK23" s="372"/>
      <c r="CL23" s="372"/>
      <c r="CM23" s="372"/>
      <c r="CN23" s="372"/>
      <c r="CO23" s="372"/>
      <c r="CP23" s="372"/>
      <c r="CQ23" s="373"/>
      <c r="CR23" s="371" t="s">
        <v>276</v>
      </c>
      <c r="CS23" s="372"/>
      <c r="CT23" s="372"/>
      <c r="CU23" s="372"/>
      <c r="CV23" s="372"/>
      <c r="CW23" s="372"/>
      <c r="CX23" s="372"/>
      <c r="CY23" s="373"/>
      <c r="CZ23" s="371" t="s">
        <v>277</v>
      </c>
      <c r="DA23" s="372"/>
      <c r="DB23" s="372"/>
      <c r="DC23" s="373"/>
      <c r="DD23" s="371" t="s">
        <v>278</v>
      </c>
      <c r="DE23" s="372"/>
      <c r="DF23" s="372"/>
      <c r="DG23" s="372"/>
      <c r="DH23" s="372"/>
      <c r="DI23" s="372"/>
      <c r="DJ23" s="372"/>
      <c r="DK23" s="373"/>
      <c r="DL23" s="419" t="s">
        <v>279</v>
      </c>
      <c r="DM23" s="420"/>
      <c r="DN23" s="420"/>
      <c r="DO23" s="420"/>
      <c r="DP23" s="420"/>
      <c r="DQ23" s="420"/>
      <c r="DR23" s="420"/>
      <c r="DS23" s="420"/>
      <c r="DT23" s="420"/>
      <c r="DU23" s="420"/>
      <c r="DV23" s="421"/>
      <c r="DW23" s="371" t="s">
        <v>280</v>
      </c>
      <c r="DX23" s="372"/>
      <c r="DY23" s="372"/>
      <c r="DZ23" s="372"/>
      <c r="EA23" s="372"/>
      <c r="EB23" s="372"/>
      <c r="EC23" s="373"/>
    </row>
    <row r="24" spans="2:133" ht="11.25" customHeight="1">
      <c r="B24" s="386" t="s">
        <v>281</v>
      </c>
      <c r="C24" s="387"/>
      <c r="D24" s="387"/>
      <c r="E24" s="387"/>
      <c r="F24" s="387"/>
      <c r="G24" s="387"/>
      <c r="H24" s="387"/>
      <c r="I24" s="387"/>
      <c r="J24" s="387"/>
      <c r="K24" s="387"/>
      <c r="L24" s="387"/>
      <c r="M24" s="387"/>
      <c r="N24" s="387"/>
      <c r="O24" s="387"/>
      <c r="P24" s="387"/>
      <c r="Q24" s="388"/>
      <c r="R24" s="389">
        <v>216158</v>
      </c>
      <c r="S24" s="390"/>
      <c r="T24" s="390"/>
      <c r="U24" s="390"/>
      <c r="V24" s="390"/>
      <c r="W24" s="390"/>
      <c r="X24" s="390"/>
      <c r="Y24" s="391"/>
      <c r="Z24" s="392">
        <v>0.8</v>
      </c>
      <c r="AA24" s="392"/>
      <c r="AB24" s="392"/>
      <c r="AC24" s="392"/>
      <c r="AD24" s="393" t="s">
        <v>122</v>
      </c>
      <c r="AE24" s="393"/>
      <c r="AF24" s="393"/>
      <c r="AG24" s="393"/>
      <c r="AH24" s="393"/>
      <c r="AI24" s="393"/>
      <c r="AJ24" s="393"/>
      <c r="AK24" s="393"/>
      <c r="AL24" s="394" t="s">
        <v>122</v>
      </c>
      <c r="AM24" s="395"/>
      <c r="AN24" s="395"/>
      <c r="AO24" s="396"/>
      <c r="AP24" s="407" t="s">
        <v>282</v>
      </c>
      <c r="AQ24" s="408"/>
      <c r="AR24" s="408"/>
      <c r="AS24" s="408"/>
      <c r="AT24" s="408"/>
      <c r="AU24" s="408"/>
      <c r="AV24" s="408"/>
      <c r="AW24" s="408"/>
      <c r="AX24" s="408"/>
      <c r="AY24" s="408"/>
      <c r="AZ24" s="408"/>
      <c r="BA24" s="408"/>
      <c r="BB24" s="408"/>
      <c r="BC24" s="408"/>
      <c r="BD24" s="408"/>
      <c r="BE24" s="408"/>
      <c r="BF24" s="409"/>
      <c r="BG24" s="389" t="s">
        <v>122</v>
      </c>
      <c r="BH24" s="390"/>
      <c r="BI24" s="390"/>
      <c r="BJ24" s="390"/>
      <c r="BK24" s="390"/>
      <c r="BL24" s="390"/>
      <c r="BM24" s="390"/>
      <c r="BN24" s="391"/>
      <c r="BO24" s="392" t="s">
        <v>122</v>
      </c>
      <c r="BP24" s="392"/>
      <c r="BQ24" s="392"/>
      <c r="BR24" s="392"/>
      <c r="BS24" s="398" t="s">
        <v>122</v>
      </c>
      <c r="BT24" s="390"/>
      <c r="BU24" s="390"/>
      <c r="BV24" s="390"/>
      <c r="BW24" s="390"/>
      <c r="BX24" s="390"/>
      <c r="BY24" s="390"/>
      <c r="BZ24" s="390"/>
      <c r="CA24" s="390"/>
      <c r="CB24" s="399"/>
      <c r="CD24" s="400" t="s">
        <v>283</v>
      </c>
      <c r="CE24" s="401"/>
      <c r="CF24" s="401"/>
      <c r="CG24" s="401"/>
      <c r="CH24" s="401"/>
      <c r="CI24" s="401"/>
      <c r="CJ24" s="401"/>
      <c r="CK24" s="401"/>
      <c r="CL24" s="401"/>
      <c r="CM24" s="401"/>
      <c r="CN24" s="401"/>
      <c r="CO24" s="401"/>
      <c r="CP24" s="401"/>
      <c r="CQ24" s="402"/>
      <c r="CR24" s="378">
        <v>9852902</v>
      </c>
      <c r="CS24" s="379"/>
      <c r="CT24" s="379"/>
      <c r="CU24" s="379"/>
      <c r="CV24" s="379"/>
      <c r="CW24" s="379"/>
      <c r="CX24" s="379"/>
      <c r="CY24" s="380"/>
      <c r="CZ24" s="383">
        <v>36.799999999999997</v>
      </c>
      <c r="DA24" s="384"/>
      <c r="DB24" s="384"/>
      <c r="DC24" s="403"/>
      <c r="DD24" s="422">
        <v>6553698</v>
      </c>
      <c r="DE24" s="379"/>
      <c r="DF24" s="379"/>
      <c r="DG24" s="379"/>
      <c r="DH24" s="379"/>
      <c r="DI24" s="379"/>
      <c r="DJ24" s="379"/>
      <c r="DK24" s="380"/>
      <c r="DL24" s="422">
        <v>6480905</v>
      </c>
      <c r="DM24" s="379"/>
      <c r="DN24" s="379"/>
      <c r="DO24" s="379"/>
      <c r="DP24" s="379"/>
      <c r="DQ24" s="379"/>
      <c r="DR24" s="379"/>
      <c r="DS24" s="379"/>
      <c r="DT24" s="379"/>
      <c r="DU24" s="379"/>
      <c r="DV24" s="380"/>
      <c r="DW24" s="383">
        <v>48.2</v>
      </c>
      <c r="DX24" s="384"/>
      <c r="DY24" s="384"/>
      <c r="DZ24" s="384"/>
      <c r="EA24" s="384"/>
      <c r="EB24" s="384"/>
      <c r="EC24" s="385"/>
    </row>
    <row r="25" spans="2:133" ht="11.25" customHeight="1">
      <c r="B25" s="386" t="s">
        <v>284</v>
      </c>
      <c r="C25" s="387"/>
      <c r="D25" s="387"/>
      <c r="E25" s="387"/>
      <c r="F25" s="387"/>
      <c r="G25" s="387"/>
      <c r="H25" s="387"/>
      <c r="I25" s="387"/>
      <c r="J25" s="387"/>
      <c r="K25" s="387"/>
      <c r="L25" s="387"/>
      <c r="M25" s="387"/>
      <c r="N25" s="387"/>
      <c r="O25" s="387"/>
      <c r="P25" s="387"/>
      <c r="Q25" s="388"/>
      <c r="R25" s="389">
        <v>193838</v>
      </c>
      <c r="S25" s="390"/>
      <c r="T25" s="390"/>
      <c r="U25" s="390"/>
      <c r="V25" s="390"/>
      <c r="W25" s="390"/>
      <c r="X25" s="390"/>
      <c r="Y25" s="391"/>
      <c r="Z25" s="392">
        <v>0.7</v>
      </c>
      <c r="AA25" s="392"/>
      <c r="AB25" s="392"/>
      <c r="AC25" s="392"/>
      <c r="AD25" s="393">
        <v>9216</v>
      </c>
      <c r="AE25" s="393"/>
      <c r="AF25" s="393"/>
      <c r="AG25" s="393"/>
      <c r="AH25" s="393"/>
      <c r="AI25" s="393"/>
      <c r="AJ25" s="393"/>
      <c r="AK25" s="393"/>
      <c r="AL25" s="394">
        <v>0.1</v>
      </c>
      <c r="AM25" s="395"/>
      <c r="AN25" s="395"/>
      <c r="AO25" s="396"/>
      <c r="AP25" s="407" t="s">
        <v>285</v>
      </c>
      <c r="AQ25" s="408"/>
      <c r="AR25" s="408"/>
      <c r="AS25" s="408"/>
      <c r="AT25" s="408"/>
      <c r="AU25" s="408"/>
      <c r="AV25" s="408"/>
      <c r="AW25" s="408"/>
      <c r="AX25" s="408"/>
      <c r="AY25" s="408"/>
      <c r="AZ25" s="408"/>
      <c r="BA25" s="408"/>
      <c r="BB25" s="408"/>
      <c r="BC25" s="408"/>
      <c r="BD25" s="408"/>
      <c r="BE25" s="408"/>
      <c r="BF25" s="409"/>
      <c r="BG25" s="389" t="s">
        <v>122</v>
      </c>
      <c r="BH25" s="390"/>
      <c r="BI25" s="390"/>
      <c r="BJ25" s="390"/>
      <c r="BK25" s="390"/>
      <c r="BL25" s="390"/>
      <c r="BM25" s="390"/>
      <c r="BN25" s="391"/>
      <c r="BO25" s="392" t="s">
        <v>122</v>
      </c>
      <c r="BP25" s="392"/>
      <c r="BQ25" s="392"/>
      <c r="BR25" s="392"/>
      <c r="BS25" s="398" t="s">
        <v>231</v>
      </c>
      <c r="BT25" s="390"/>
      <c r="BU25" s="390"/>
      <c r="BV25" s="390"/>
      <c r="BW25" s="390"/>
      <c r="BX25" s="390"/>
      <c r="BY25" s="390"/>
      <c r="BZ25" s="390"/>
      <c r="CA25" s="390"/>
      <c r="CB25" s="399"/>
      <c r="CD25" s="404" t="s">
        <v>286</v>
      </c>
      <c r="CE25" s="405"/>
      <c r="CF25" s="405"/>
      <c r="CG25" s="405"/>
      <c r="CH25" s="405"/>
      <c r="CI25" s="405"/>
      <c r="CJ25" s="405"/>
      <c r="CK25" s="405"/>
      <c r="CL25" s="405"/>
      <c r="CM25" s="405"/>
      <c r="CN25" s="405"/>
      <c r="CO25" s="405"/>
      <c r="CP25" s="405"/>
      <c r="CQ25" s="406"/>
      <c r="CR25" s="389">
        <v>3427963</v>
      </c>
      <c r="CS25" s="425"/>
      <c r="CT25" s="425"/>
      <c r="CU25" s="425"/>
      <c r="CV25" s="425"/>
      <c r="CW25" s="425"/>
      <c r="CX25" s="425"/>
      <c r="CY25" s="426"/>
      <c r="CZ25" s="394">
        <v>12.8</v>
      </c>
      <c r="DA25" s="423"/>
      <c r="DB25" s="423"/>
      <c r="DC25" s="427"/>
      <c r="DD25" s="398">
        <v>3089111</v>
      </c>
      <c r="DE25" s="425"/>
      <c r="DF25" s="425"/>
      <c r="DG25" s="425"/>
      <c r="DH25" s="425"/>
      <c r="DI25" s="425"/>
      <c r="DJ25" s="425"/>
      <c r="DK25" s="426"/>
      <c r="DL25" s="398">
        <v>3039628</v>
      </c>
      <c r="DM25" s="425"/>
      <c r="DN25" s="425"/>
      <c r="DO25" s="425"/>
      <c r="DP25" s="425"/>
      <c r="DQ25" s="425"/>
      <c r="DR25" s="425"/>
      <c r="DS25" s="425"/>
      <c r="DT25" s="425"/>
      <c r="DU25" s="425"/>
      <c r="DV25" s="426"/>
      <c r="DW25" s="394">
        <v>22.6</v>
      </c>
      <c r="DX25" s="423"/>
      <c r="DY25" s="423"/>
      <c r="DZ25" s="423"/>
      <c r="EA25" s="423"/>
      <c r="EB25" s="423"/>
      <c r="EC25" s="424"/>
    </row>
    <row r="26" spans="2:133" ht="11.25" customHeight="1">
      <c r="B26" s="386" t="s">
        <v>287</v>
      </c>
      <c r="C26" s="387"/>
      <c r="D26" s="387"/>
      <c r="E26" s="387"/>
      <c r="F26" s="387"/>
      <c r="G26" s="387"/>
      <c r="H26" s="387"/>
      <c r="I26" s="387"/>
      <c r="J26" s="387"/>
      <c r="K26" s="387"/>
      <c r="L26" s="387"/>
      <c r="M26" s="387"/>
      <c r="N26" s="387"/>
      <c r="O26" s="387"/>
      <c r="P26" s="387"/>
      <c r="Q26" s="388"/>
      <c r="R26" s="389">
        <v>55243</v>
      </c>
      <c r="S26" s="390"/>
      <c r="T26" s="390"/>
      <c r="U26" s="390"/>
      <c r="V26" s="390"/>
      <c r="W26" s="390"/>
      <c r="X26" s="390"/>
      <c r="Y26" s="391"/>
      <c r="Z26" s="392">
        <v>0.2</v>
      </c>
      <c r="AA26" s="392"/>
      <c r="AB26" s="392"/>
      <c r="AC26" s="392"/>
      <c r="AD26" s="393">
        <v>773</v>
      </c>
      <c r="AE26" s="393"/>
      <c r="AF26" s="393"/>
      <c r="AG26" s="393"/>
      <c r="AH26" s="393"/>
      <c r="AI26" s="393"/>
      <c r="AJ26" s="393"/>
      <c r="AK26" s="393"/>
      <c r="AL26" s="394">
        <v>0</v>
      </c>
      <c r="AM26" s="395"/>
      <c r="AN26" s="395"/>
      <c r="AO26" s="396"/>
      <c r="AP26" s="407" t="s">
        <v>288</v>
      </c>
      <c r="AQ26" s="428"/>
      <c r="AR26" s="428"/>
      <c r="AS26" s="428"/>
      <c r="AT26" s="428"/>
      <c r="AU26" s="428"/>
      <c r="AV26" s="428"/>
      <c r="AW26" s="428"/>
      <c r="AX26" s="428"/>
      <c r="AY26" s="428"/>
      <c r="AZ26" s="428"/>
      <c r="BA26" s="428"/>
      <c r="BB26" s="428"/>
      <c r="BC26" s="428"/>
      <c r="BD26" s="428"/>
      <c r="BE26" s="428"/>
      <c r="BF26" s="409"/>
      <c r="BG26" s="389" t="s">
        <v>231</v>
      </c>
      <c r="BH26" s="390"/>
      <c r="BI26" s="390"/>
      <c r="BJ26" s="390"/>
      <c r="BK26" s="390"/>
      <c r="BL26" s="390"/>
      <c r="BM26" s="390"/>
      <c r="BN26" s="391"/>
      <c r="BO26" s="392" t="s">
        <v>122</v>
      </c>
      <c r="BP26" s="392"/>
      <c r="BQ26" s="392"/>
      <c r="BR26" s="392"/>
      <c r="BS26" s="398" t="s">
        <v>122</v>
      </c>
      <c r="BT26" s="390"/>
      <c r="BU26" s="390"/>
      <c r="BV26" s="390"/>
      <c r="BW26" s="390"/>
      <c r="BX26" s="390"/>
      <c r="BY26" s="390"/>
      <c r="BZ26" s="390"/>
      <c r="CA26" s="390"/>
      <c r="CB26" s="399"/>
      <c r="CD26" s="404" t="s">
        <v>289</v>
      </c>
      <c r="CE26" s="405"/>
      <c r="CF26" s="405"/>
      <c r="CG26" s="405"/>
      <c r="CH26" s="405"/>
      <c r="CI26" s="405"/>
      <c r="CJ26" s="405"/>
      <c r="CK26" s="405"/>
      <c r="CL26" s="405"/>
      <c r="CM26" s="405"/>
      <c r="CN26" s="405"/>
      <c r="CO26" s="405"/>
      <c r="CP26" s="405"/>
      <c r="CQ26" s="406"/>
      <c r="CR26" s="389">
        <v>2110290</v>
      </c>
      <c r="CS26" s="390"/>
      <c r="CT26" s="390"/>
      <c r="CU26" s="390"/>
      <c r="CV26" s="390"/>
      <c r="CW26" s="390"/>
      <c r="CX26" s="390"/>
      <c r="CY26" s="391"/>
      <c r="CZ26" s="394">
        <v>7.9</v>
      </c>
      <c r="DA26" s="423"/>
      <c r="DB26" s="423"/>
      <c r="DC26" s="427"/>
      <c r="DD26" s="398">
        <v>1960719</v>
      </c>
      <c r="DE26" s="390"/>
      <c r="DF26" s="390"/>
      <c r="DG26" s="390"/>
      <c r="DH26" s="390"/>
      <c r="DI26" s="390"/>
      <c r="DJ26" s="390"/>
      <c r="DK26" s="391"/>
      <c r="DL26" s="398" t="s">
        <v>122</v>
      </c>
      <c r="DM26" s="390"/>
      <c r="DN26" s="390"/>
      <c r="DO26" s="390"/>
      <c r="DP26" s="390"/>
      <c r="DQ26" s="390"/>
      <c r="DR26" s="390"/>
      <c r="DS26" s="390"/>
      <c r="DT26" s="390"/>
      <c r="DU26" s="390"/>
      <c r="DV26" s="391"/>
      <c r="DW26" s="394" t="s">
        <v>231</v>
      </c>
      <c r="DX26" s="423"/>
      <c r="DY26" s="423"/>
      <c r="DZ26" s="423"/>
      <c r="EA26" s="423"/>
      <c r="EB26" s="423"/>
      <c r="EC26" s="424"/>
    </row>
    <row r="27" spans="2:133" ht="11.25" customHeight="1">
      <c r="B27" s="386" t="s">
        <v>290</v>
      </c>
      <c r="C27" s="387"/>
      <c r="D27" s="387"/>
      <c r="E27" s="387"/>
      <c r="F27" s="387"/>
      <c r="G27" s="387"/>
      <c r="H27" s="387"/>
      <c r="I27" s="387"/>
      <c r="J27" s="387"/>
      <c r="K27" s="387"/>
      <c r="L27" s="387"/>
      <c r="M27" s="387"/>
      <c r="N27" s="387"/>
      <c r="O27" s="387"/>
      <c r="P27" s="387"/>
      <c r="Q27" s="388"/>
      <c r="R27" s="389">
        <v>3438642</v>
      </c>
      <c r="S27" s="390"/>
      <c r="T27" s="390"/>
      <c r="U27" s="390"/>
      <c r="V27" s="390"/>
      <c r="W27" s="390"/>
      <c r="X27" s="390"/>
      <c r="Y27" s="391"/>
      <c r="Z27" s="392">
        <v>12.1</v>
      </c>
      <c r="AA27" s="392"/>
      <c r="AB27" s="392"/>
      <c r="AC27" s="392"/>
      <c r="AD27" s="393" t="s">
        <v>122</v>
      </c>
      <c r="AE27" s="393"/>
      <c r="AF27" s="393"/>
      <c r="AG27" s="393"/>
      <c r="AH27" s="393"/>
      <c r="AI27" s="393"/>
      <c r="AJ27" s="393"/>
      <c r="AK27" s="393"/>
      <c r="AL27" s="394" t="s">
        <v>122</v>
      </c>
      <c r="AM27" s="395"/>
      <c r="AN27" s="395"/>
      <c r="AO27" s="396"/>
      <c r="AP27" s="386" t="s">
        <v>291</v>
      </c>
      <c r="AQ27" s="387"/>
      <c r="AR27" s="387"/>
      <c r="AS27" s="387"/>
      <c r="AT27" s="387"/>
      <c r="AU27" s="387"/>
      <c r="AV27" s="387"/>
      <c r="AW27" s="387"/>
      <c r="AX27" s="387"/>
      <c r="AY27" s="387"/>
      <c r="AZ27" s="387"/>
      <c r="BA27" s="387"/>
      <c r="BB27" s="387"/>
      <c r="BC27" s="387"/>
      <c r="BD27" s="387"/>
      <c r="BE27" s="387"/>
      <c r="BF27" s="388"/>
      <c r="BG27" s="389">
        <v>8479493</v>
      </c>
      <c r="BH27" s="390"/>
      <c r="BI27" s="390"/>
      <c r="BJ27" s="390"/>
      <c r="BK27" s="390"/>
      <c r="BL27" s="390"/>
      <c r="BM27" s="390"/>
      <c r="BN27" s="391"/>
      <c r="BO27" s="392">
        <v>100</v>
      </c>
      <c r="BP27" s="392"/>
      <c r="BQ27" s="392"/>
      <c r="BR27" s="392"/>
      <c r="BS27" s="398">
        <v>102356</v>
      </c>
      <c r="BT27" s="390"/>
      <c r="BU27" s="390"/>
      <c r="BV27" s="390"/>
      <c r="BW27" s="390"/>
      <c r="BX27" s="390"/>
      <c r="BY27" s="390"/>
      <c r="BZ27" s="390"/>
      <c r="CA27" s="390"/>
      <c r="CB27" s="399"/>
      <c r="CD27" s="404" t="s">
        <v>292</v>
      </c>
      <c r="CE27" s="405"/>
      <c r="CF27" s="405"/>
      <c r="CG27" s="405"/>
      <c r="CH27" s="405"/>
      <c r="CI27" s="405"/>
      <c r="CJ27" s="405"/>
      <c r="CK27" s="405"/>
      <c r="CL27" s="405"/>
      <c r="CM27" s="405"/>
      <c r="CN27" s="405"/>
      <c r="CO27" s="405"/>
      <c r="CP27" s="405"/>
      <c r="CQ27" s="406"/>
      <c r="CR27" s="389">
        <v>4174765</v>
      </c>
      <c r="CS27" s="425"/>
      <c r="CT27" s="425"/>
      <c r="CU27" s="425"/>
      <c r="CV27" s="425"/>
      <c r="CW27" s="425"/>
      <c r="CX27" s="425"/>
      <c r="CY27" s="426"/>
      <c r="CZ27" s="394">
        <v>15.6</v>
      </c>
      <c r="DA27" s="423"/>
      <c r="DB27" s="423"/>
      <c r="DC27" s="427"/>
      <c r="DD27" s="398">
        <v>1266525</v>
      </c>
      <c r="DE27" s="425"/>
      <c r="DF27" s="425"/>
      <c r="DG27" s="425"/>
      <c r="DH27" s="425"/>
      <c r="DI27" s="425"/>
      <c r="DJ27" s="425"/>
      <c r="DK27" s="426"/>
      <c r="DL27" s="398">
        <v>1243215</v>
      </c>
      <c r="DM27" s="425"/>
      <c r="DN27" s="425"/>
      <c r="DO27" s="425"/>
      <c r="DP27" s="425"/>
      <c r="DQ27" s="425"/>
      <c r="DR27" s="425"/>
      <c r="DS27" s="425"/>
      <c r="DT27" s="425"/>
      <c r="DU27" s="425"/>
      <c r="DV27" s="426"/>
      <c r="DW27" s="394">
        <v>9.1999999999999993</v>
      </c>
      <c r="DX27" s="423"/>
      <c r="DY27" s="423"/>
      <c r="DZ27" s="423"/>
      <c r="EA27" s="423"/>
      <c r="EB27" s="423"/>
      <c r="EC27" s="424"/>
    </row>
    <row r="28" spans="2:133" ht="11.25" customHeight="1">
      <c r="B28" s="431" t="s">
        <v>293</v>
      </c>
      <c r="C28" s="432"/>
      <c r="D28" s="432"/>
      <c r="E28" s="432"/>
      <c r="F28" s="432"/>
      <c r="G28" s="432"/>
      <c r="H28" s="432"/>
      <c r="I28" s="432"/>
      <c r="J28" s="432"/>
      <c r="K28" s="432"/>
      <c r="L28" s="432"/>
      <c r="M28" s="432"/>
      <c r="N28" s="432"/>
      <c r="O28" s="432"/>
      <c r="P28" s="432"/>
      <c r="Q28" s="433"/>
      <c r="R28" s="389" t="s">
        <v>122</v>
      </c>
      <c r="S28" s="390"/>
      <c r="T28" s="390"/>
      <c r="U28" s="390"/>
      <c r="V28" s="390"/>
      <c r="W28" s="390"/>
      <c r="X28" s="390"/>
      <c r="Y28" s="391"/>
      <c r="Z28" s="392" t="s">
        <v>231</v>
      </c>
      <c r="AA28" s="392"/>
      <c r="AB28" s="392"/>
      <c r="AC28" s="392"/>
      <c r="AD28" s="393" t="s">
        <v>231</v>
      </c>
      <c r="AE28" s="393"/>
      <c r="AF28" s="393"/>
      <c r="AG28" s="393"/>
      <c r="AH28" s="393"/>
      <c r="AI28" s="393"/>
      <c r="AJ28" s="393"/>
      <c r="AK28" s="393"/>
      <c r="AL28" s="394" t="s">
        <v>231</v>
      </c>
      <c r="AM28" s="395"/>
      <c r="AN28" s="395"/>
      <c r="AO28" s="396"/>
      <c r="AP28" s="434"/>
      <c r="AQ28" s="435"/>
      <c r="AR28" s="435"/>
      <c r="AS28" s="435"/>
      <c r="AT28" s="435"/>
      <c r="AU28" s="435"/>
      <c r="AV28" s="435"/>
      <c r="AW28" s="435"/>
      <c r="AX28" s="435"/>
      <c r="AY28" s="435"/>
      <c r="AZ28" s="435"/>
      <c r="BA28" s="435"/>
      <c r="BB28" s="435"/>
      <c r="BC28" s="435"/>
      <c r="BD28" s="435"/>
      <c r="BE28" s="435"/>
      <c r="BF28" s="436"/>
      <c r="BG28" s="389"/>
      <c r="BH28" s="390"/>
      <c r="BI28" s="390"/>
      <c r="BJ28" s="390"/>
      <c r="BK28" s="390"/>
      <c r="BL28" s="390"/>
      <c r="BM28" s="390"/>
      <c r="BN28" s="391"/>
      <c r="BO28" s="392"/>
      <c r="BP28" s="392"/>
      <c r="BQ28" s="392"/>
      <c r="BR28" s="392"/>
      <c r="BS28" s="393"/>
      <c r="BT28" s="393"/>
      <c r="BU28" s="393"/>
      <c r="BV28" s="393"/>
      <c r="BW28" s="393"/>
      <c r="BX28" s="393"/>
      <c r="BY28" s="393"/>
      <c r="BZ28" s="393"/>
      <c r="CA28" s="393"/>
      <c r="CB28" s="397"/>
      <c r="CD28" s="404" t="s">
        <v>294</v>
      </c>
      <c r="CE28" s="405"/>
      <c r="CF28" s="405"/>
      <c r="CG28" s="405"/>
      <c r="CH28" s="405"/>
      <c r="CI28" s="405"/>
      <c r="CJ28" s="405"/>
      <c r="CK28" s="405"/>
      <c r="CL28" s="405"/>
      <c r="CM28" s="405"/>
      <c r="CN28" s="405"/>
      <c r="CO28" s="405"/>
      <c r="CP28" s="405"/>
      <c r="CQ28" s="406"/>
      <c r="CR28" s="389">
        <v>2250174</v>
      </c>
      <c r="CS28" s="390"/>
      <c r="CT28" s="390"/>
      <c r="CU28" s="390"/>
      <c r="CV28" s="390"/>
      <c r="CW28" s="390"/>
      <c r="CX28" s="390"/>
      <c r="CY28" s="391"/>
      <c r="CZ28" s="394">
        <v>8.4</v>
      </c>
      <c r="DA28" s="423"/>
      <c r="DB28" s="423"/>
      <c r="DC28" s="427"/>
      <c r="DD28" s="398">
        <v>2198062</v>
      </c>
      <c r="DE28" s="390"/>
      <c r="DF28" s="390"/>
      <c r="DG28" s="390"/>
      <c r="DH28" s="390"/>
      <c r="DI28" s="390"/>
      <c r="DJ28" s="390"/>
      <c r="DK28" s="391"/>
      <c r="DL28" s="398">
        <v>2198062</v>
      </c>
      <c r="DM28" s="390"/>
      <c r="DN28" s="390"/>
      <c r="DO28" s="390"/>
      <c r="DP28" s="390"/>
      <c r="DQ28" s="390"/>
      <c r="DR28" s="390"/>
      <c r="DS28" s="390"/>
      <c r="DT28" s="390"/>
      <c r="DU28" s="390"/>
      <c r="DV28" s="391"/>
      <c r="DW28" s="394">
        <v>16.3</v>
      </c>
      <c r="DX28" s="423"/>
      <c r="DY28" s="423"/>
      <c r="DZ28" s="423"/>
      <c r="EA28" s="423"/>
      <c r="EB28" s="423"/>
      <c r="EC28" s="424"/>
    </row>
    <row r="29" spans="2:133" ht="11.25" customHeight="1">
      <c r="B29" s="386" t="s">
        <v>295</v>
      </c>
      <c r="C29" s="387"/>
      <c r="D29" s="387"/>
      <c r="E29" s="387"/>
      <c r="F29" s="387"/>
      <c r="G29" s="387"/>
      <c r="H29" s="387"/>
      <c r="I29" s="387"/>
      <c r="J29" s="387"/>
      <c r="K29" s="387"/>
      <c r="L29" s="387"/>
      <c r="M29" s="387"/>
      <c r="N29" s="387"/>
      <c r="O29" s="387"/>
      <c r="P29" s="387"/>
      <c r="Q29" s="388"/>
      <c r="R29" s="389">
        <v>1755251</v>
      </c>
      <c r="S29" s="390"/>
      <c r="T29" s="390"/>
      <c r="U29" s="390"/>
      <c r="V29" s="390"/>
      <c r="W29" s="390"/>
      <c r="X29" s="390"/>
      <c r="Y29" s="391"/>
      <c r="Z29" s="392">
        <v>6.2</v>
      </c>
      <c r="AA29" s="392"/>
      <c r="AB29" s="392"/>
      <c r="AC29" s="392"/>
      <c r="AD29" s="393" t="s">
        <v>122</v>
      </c>
      <c r="AE29" s="393"/>
      <c r="AF29" s="393"/>
      <c r="AG29" s="393"/>
      <c r="AH29" s="393"/>
      <c r="AI29" s="393"/>
      <c r="AJ29" s="393"/>
      <c r="AK29" s="393"/>
      <c r="AL29" s="394" t="s">
        <v>122</v>
      </c>
      <c r="AM29" s="395"/>
      <c r="AN29" s="395"/>
      <c r="AO29" s="396"/>
      <c r="AP29" s="368" t="s">
        <v>214</v>
      </c>
      <c r="AQ29" s="369"/>
      <c r="AR29" s="369"/>
      <c r="AS29" s="369"/>
      <c r="AT29" s="369"/>
      <c r="AU29" s="369"/>
      <c r="AV29" s="369"/>
      <c r="AW29" s="369"/>
      <c r="AX29" s="369"/>
      <c r="AY29" s="369"/>
      <c r="AZ29" s="369"/>
      <c r="BA29" s="369"/>
      <c r="BB29" s="369"/>
      <c r="BC29" s="369"/>
      <c r="BD29" s="369"/>
      <c r="BE29" s="369"/>
      <c r="BF29" s="370"/>
      <c r="BG29" s="368" t="s">
        <v>296</v>
      </c>
      <c r="BH29" s="429"/>
      <c r="BI29" s="429"/>
      <c r="BJ29" s="429"/>
      <c r="BK29" s="429"/>
      <c r="BL29" s="429"/>
      <c r="BM29" s="429"/>
      <c r="BN29" s="429"/>
      <c r="BO29" s="429"/>
      <c r="BP29" s="429"/>
      <c r="BQ29" s="430"/>
      <c r="BR29" s="368" t="s">
        <v>297</v>
      </c>
      <c r="BS29" s="429"/>
      <c r="BT29" s="429"/>
      <c r="BU29" s="429"/>
      <c r="BV29" s="429"/>
      <c r="BW29" s="429"/>
      <c r="BX29" s="429"/>
      <c r="BY29" s="429"/>
      <c r="BZ29" s="429"/>
      <c r="CA29" s="429"/>
      <c r="CB29" s="430"/>
      <c r="CD29" s="452" t="s">
        <v>298</v>
      </c>
      <c r="CE29" s="453"/>
      <c r="CF29" s="404" t="s">
        <v>299</v>
      </c>
      <c r="CG29" s="405"/>
      <c r="CH29" s="405"/>
      <c r="CI29" s="405"/>
      <c r="CJ29" s="405"/>
      <c r="CK29" s="405"/>
      <c r="CL29" s="405"/>
      <c r="CM29" s="405"/>
      <c r="CN29" s="405"/>
      <c r="CO29" s="405"/>
      <c r="CP29" s="405"/>
      <c r="CQ29" s="406"/>
      <c r="CR29" s="389">
        <v>2250144</v>
      </c>
      <c r="CS29" s="425"/>
      <c r="CT29" s="425"/>
      <c r="CU29" s="425"/>
      <c r="CV29" s="425"/>
      <c r="CW29" s="425"/>
      <c r="CX29" s="425"/>
      <c r="CY29" s="426"/>
      <c r="CZ29" s="394">
        <v>8.4</v>
      </c>
      <c r="DA29" s="423"/>
      <c r="DB29" s="423"/>
      <c r="DC29" s="427"/>
      <c r="DD29" s="398">
        <v>2198032</v>
      </c>
      <c r="DE29" s="425"/>
      <c r="DF29" s="425"/>
      <c r="DG29" s="425"/>
      <c r="DH29" s="425"/>
      <c r="DI29" s="425"/>
      <c r="DJ29" s="425"/>
      <c r="DK29" s="426"/>
      <c r="DL29" s="398">
        <v>2198032</v>
      </c>
      <c r="DM29" s="425"/>
      <c r="DN29" s="425"/>
      <c r="DO29" s="425"/>
      <c r="DP29" s="425"/>
      <c r="DQ29" s="425"/>
      <c r="DR29" s="425"/>
      <c r="DS29" s="425"/>
      <c r="DT29" s="425"/>
      <c r="DU29" s="425"/>
      <c r="DV29" s="426"/>
      <c r="DW29" s="394">
        <v>16.3</v>
      </c>
      <c r="DX29" s="423"/>
      <c r="DY29" s="423"/>
      <c r="DZ29" s="423"/>
      <c r="EA29" s="423"/>
      <c r="EB29" s="423"/>
      <c r="EC29" s="424"/>
    </row>
    <row r="30" spans="2:133" ht="11.25" customHeight="1">
      <c r="B30" s="386" t="s">
        <v>300</v>
      </c>
      <c r="C30" s="387"/>
      <c r="D30" s="387"/>
      <c r="E30" s="387"/>
      <c r="F30" s="387"/>
      <c r="G30" s="387"/>
      <c r="H30" s="387"/>
      <c r="I30" s="387"/>
      <c r="J30" s="387"/>
      <c r="K30" s="387"/>
      <c r="L30" s="387"/>
      <c r="M30" s="387"/>
      <c r="N30" s="387"/>
      <c r="O30" s="387"/>
      <c r="P30" s="387"/>
      <c r="Q30" s="388"/>
      <c r="R30" s="389">
        <v>39513</v>
      </c>
      <c r="S30" s="390"/>
      <c r="T30" s="390"/>
      <c r="U30" s="390"/>
      <c r="V30" s="390"/>
      <c r="W30" s="390"/>
      <c r="X30" s="390"/>
      <c r="Y30" s="391"/>
      <c r="Z30" s="392">
        <v>0.1</v>
      </c>
      <c r="AA30" s="392"/>
      <c r="AB30" s="392"/>
      <c r="AC30" s="392"/>
      <c r="AD30" s="393">
        <v>32556</v>
      </c>
      <c r="AE30" s="393"/>
      <c r="AF30" s="393"/>
      <c r="AG30" s="393"/>
      <c r="AH30" s="393"/>
      <c r="AI30" s="393"/>
      <c r="AJ30" s="393"/>
      <c r="AK30" s="393"/>
      <c r="AL30" s="394">
        <v>0.3</v>
      </c>
      <c r="AM30" s="395"/>
      <c r="AN30" s="395"/>
      <c r="AO30" s="396"/>
      <c r="AP30" s="437" t="s">
        <v>301</v>
      </c>
      <c r="AQ30" s="438"/>
      <c r="AR30" s="438"/>
      <c r="AS30" s="438"/>
      <c r="AT30" s="443" t="s">
        <v>302</v>
      </c>
      <c r="AU30" s="210"/>
      <c r="AV30" s="210"/>
      <c r="AW30" s="210"/>
      <c r="AX30" s="375" t="s">
        <v>179</v>
      </c>
      <c r="AY30" s="376"/>
      <c r="AZ30" s="376"/>
      <c r="BA30" s="376"/>
      <c r="BB30" s="376"/>
      <c r="BC30" s="376"/>
      <c r="BD30" s="376"/>
      <c r="BE30" s="376"/>
      <c r="BF30" s="377"/>
      <c r="BG30" s="449">
        <v>98.8</v>
      </c>
      <c r="BH30" s="450"/>
      <c r="BI30" s="450"/>
      <c r="BJ30" s="450"/>
      <c r="BK30" s="450"/>
      <c r="BL30" s="450"/>
      <c r="BM30" s="384">
        <v>92.8</v>
      </c>
      <c r="BN30" s="450"/>
      <c r="BO30" s="450"/>
      <c r="BP30" s="450"/>
      <c r="BQ30" s="451"/>
      <c r="BR30" s="449">
        <v>98.8</v>
      </c>
      <c r="BS30" s="450"/>
      <c r="BT30" s="450"/>
      <c r="BU30" s="450"/>
      <c r="BV30" s="450"/>
      <c r="BW30" s="450"/>
      <c r="BX30" s="384">
        <v>92.4</v>
      </c>
      <c r="BY30" s="450"/>
      <c r="BZ30" s="450"/>
      <c r="CA30" s="450"/>
      <c r="CB30" s="451"/>
      <c r="CD30" s="454"/>
      <c r="CE30" s="455"/>
      <c r="CF30" s="404" t="s">
        <v>303</v>
      </c>
      <c r="CG30" s="405"/>
      <c r="CH30" s="405"/>
      <c r="CI30" s="405"/>
      <c r="CJ30" s="405"/>
      <c r="CK30" s="405"/>
      <c r="CL30" s="405"/>
      <c r="CM30" s="405"/>
      <c r="CN30" s="405"/>
      <c r="CO30" s="405"/>
      <c r="CP30" s="405"/>
      <c r="CQ30" s="406"/>
      <c r="CR30" s="389">
        <v>2086040</v>
      </c>
      <c r="CS30" s="390"/>
      <c r="CT30" s="390"/>
      <c r="CU30" s="390"/>
      <c r="CV30" s="390"/>
      <c r="CW30" s="390"/>
      <c r="CX30" s="390"/>
      <c r="CY30" s="391"/>
      <c r="CZ30" s="394">
        <v>7.8</v>
      </c>
      <c r="DA30" s="423"/>
      <c r="DB30" s="423"/>
      <c r="DC30" s="427"/>
      <c r="DD30" s="398">
        <v>2037112</v>
      </c>
      <c r="DE30" s="390"/>
      <c r="DF30" s="390"/>
      <c r="DG30" s="390"/>
      <c r="DH30" s="390"/>
      <c r="DI30" s="390"/>
      <c r="DJ30" s="390"/>
      <c r="DK30" s="391"/>
      <c r="DL30" s="398">
        <v>2037112</v>
      </c>
      <c r="DM30" s="390"/>
      <c r="DN30" s="390"/>
      <c r="DO30" s="390"/>
      <c r="DP30" s="390"/>
      <c r="DQ30" s="390"/>
      <c r="DR30" s="390"/>
      <c r="DS30" s="390"/>
      <c r="DT30" s="390"/>
      <c r="DU30" s="390"/>
      <c r="DV30" s="391"/>
      <c r="DW30" s="394">
        <v>15.1</v>
      </c>
      <c r="DX30" s="423"/>
      <c r="DY30" s="423"/>
      <c r="DZ30" s="423"/>
      <c r="EA30" s="423"/>
      <c r="EB30" s="423"/>
      <c r="EC30" s="424"/>
    </row>
    <row r="31" spans="2:133" ht="11.25" customHeight="1">
      <c r="B31" s="386" t="s">
        <v>304</v>
      </c>
      <c r="C31" s="387"/>
      <c r="D31" s="387"/>
      <c r="E31" s="387"/>
      <c r="F31" s="387"/>
      <c r="G31" s="387"/>
      <c r="H31" s="387"/>
      <c r="I31" s="387"/>
      <c r="J31" s="387"/>
      <c r="K31" s="387"/>
      <c r="L31" s="387"/>
      <c r="M31" s="387"/>
      <c r="N31" s="387"/>
      <c r="O31" s="387"/>
      <c r="P31" s="387"/>
      <c r="Q31" s="388"/>
      <c r="R31" s="389">
        <v>2922400</v>
      </c>
      <c r="S31" s="390"/>
      <c r="T31" s="390"/>
      <c r="U31" s="390"/>
      <c r="V31" s="390"/>
      <c r="W31" s="390"/>
      <c r="X31" s="390"/>
      <c r="Y31" s="391"/>
      <c r="Z31" s="392">
        <v>10.3</v>
      </c>
      <c r="AA31" s="392"/>
      <c r="AB31" s="392"/>
      <c r="AC31" s="392"/>
      <c r="AD31" s="393" t="s">
        <v>122</v>
      </c>
      <c r="AE31" s="393"/>
      <c r="AF31" s="393"/>
      <c r="AG31" s="393"/>
      <c r="AH31" s="393"/>
      <c r="AI31" s="393"/>
      <c r="AJ31" s="393"/>
      <c r="AK31" s="393"/>
      <c r="AL31" s="394" t="s">
        <v>122</v>
      </c>
      <c r="AM31" s="395"/>
      <c r="AN31" s="395"/>
      <c r="AO31" s="396"/>
      <c r="AP31" s="439"/>
      <c r="AQ31" s="440"/>
      <c r="AR31" s="440"/>
      <c r="AS31" s="440"/>
      <c r="AT31" s="444"/>
      <c r="AU31" s="209" t="s">
        <v>305</v>
      </c>
      <c r="AV31" s="209"/>
      <c r="AW31" s="209"/>
      <c r="AX31" s="386" t="s">
        <v>306</v>
      </c>
      <c r="AY31" s="387"/>
      <c r="AZ31" s="387"/>
      <c r="BA31" s="387"/>
      <c r="BB31" s="387"/>
      <c r="BC31" s="387"/>
      <c r="BD31" s="387"/>
      <c r="BE31" s="387"/>
      <c r="BF31" s="388"/>
      <c r="BG31" s="446">
        <v>99.1</v>
      </c>
      <c r="BH31" s="425"/>
      <c r="BI31" s="425"/>
      <c r="BJ31" s="425"/>
      <c r="BK31" s="425"/>
      <c r="BL31" s="425"/>
      <c r="BM31" s="395">
        <v>95.9</v>
      </c>
      <c r="BN31" s="447"/>
      <c r="BO31" s="447"/>
      <c r="BP31" s="447"/>
      <c r="BQ31" s="448"/>
      <c r="BR31" s="446">
        <v>99.1</v>
      </c>
      <c r="BS31" s="425"/>
      <c r="BT31" s="425"/>
      <c r="BU31" s="425"/>
      <c r="BV31" s="425"/>
      <c r="BW31" s="425"/>
      <c r="BX31" s="395">
        <v>95.4</v>
      </c>
      <c r="BY31" s="447"/>
      <c r="BZ31" s="447"/>
      <c r="CA31" s="447"/>
      <c r="CB31" s="448"/>
      <c r="CD31" s="454"/>
      <c r="CE31" s="455"/>
      <c r="CF31" s="404" t="s">
        <v>307</v>
      </c>
      <c r="CG31" s="405"/>
      <c r="CH31" s="405"/>
      <c r="CI31" s="405"/>
      <c r="CJ31" s="405"/>
      <c r="CK31" s="405"/>
      <c r="CL31" s="405"/>
      <c r="CM31" s="405"/>
      <c r="CN31" s="405"/>
      <c r="CO31" s="405"/>
      <c r="CP31" s="405"/>
      <c r="CQ31" s="406"/>
      <c r="CR31" s="389">
        <v>164104</v>
      </c>
      <c r="CS31" s="425"/>
      <c r="CT31" s="425"/>
      <c r="CU31" s="425"/>
      <c r="CV31" s="425"/>
      <c r="CW31" s="425"/>
      <c r="CX31" s="425"/>
      <c r="CY31" s="426"/>
      <c r="CZ31" s="394">
        <v>0.6</v>
      </c>
      <c r="DA31" s="423"/>
      <c r="DB31" s="423"/>
      <c r="DC31" s="427"/>
      <c r="DD31" s="398">
        <v>160920</v>
      </c>
      <c r="DE31" s="425"/>
      <c r="DF31" s="425"/>
      <c r="DG31" s="425"/>
      <c r="DH31" s="425"/>
      <c r="DI31" s="425"/>
      <c r="DJ31" s="425"/>
      <c r="DK31" s="426"/>
      <c r="DL31" s="398">
        <v>160920</v>
      </c>
      <c r="DM31" s="425"/>
      <c r="DN31" s="425"/>
      <c r="DO31" s="425"/>
      <c r="DP31" s="425"/>
      <c r="DQ31" s="425"/>
      <c r="DR31" s="425"/>
      <c r="DS31" s="425"/>
      <c r="DT31" s="425"/>
      <c r="DU31" s="425"/>
      <c r="DV31" s="426"/>
      <c r="DW31" s="394">
        <v>1.2</v>
      </c>
      <c r="DX31" s="423"/>
      <c r="DY31" s="423"/>
      <c r="DZ31" s="423"/>
      <c r="EA31" s="423"/>
      <c r="EB31" s="423"/>
      <c r="EC31" s="424"/>
    </row>
    <row r="32" spans="2:133" ht="11.25" customHeight="1">
      <c r="B32" s="386" t="s">
        <v>308</v>
      </c>
      <c r="C32" s="387"/>
      <c r="D32" s="387"/>
      <c r="E32" s="387"/>
      <c r="F32" s="387"/>
      <c r="G32" s="387"/>
      <c r="H32" s="387"/>
      <c r="I32" s="387"/>
      <c r="J32" s="387"/>
      <c r="K32" s="387"/>
      <c r="L32" s="387"/>
      <c r="M32" s="387"/>
      <c r="N32" s="387"/>
      <c r="O32" s="387"/>
      <c r="P32" s="387"/>
      <c r="Q32" s="388"/>
      <c r="R32" s="389">
        <v>992356</v>
      </c>
      <c r="S32" s="390"/>
      <c r="T32" s="390"/>
      <c r="U32" s="390"/>
      <c r="V32" s="390"/>
      <c r="W32" s="390"/>
      <c r="X32" s="390"/>
      <c r="Y32" s="391"/>
      <c r="Z32" s="392">
        <v>3.5</v>
      </c>
      <c r="AA32" s="392"/>
      <c r="AB32" s="392"/>
      <c r="AC32" s="392"/>
      <c r="AD32" s="393" t="s">
        <v>231</v>
      </c>
      <c r="AE32" s="393"/>
      <c r="AF32" s="393"/>
      <c r="AG32" s="393"/>
      <c r="AH32" s="393"/>
      <c r="AI32" s="393"/>
      <c r="AJ32" s="393"/>
      <c r="AK32" s="393"/>
      <c r="AL32" s="394" t="s">
        <v>122</v>
      </c>
      <c r="AM32" s="395"/>
      <c r="AN32" s="395"/>
      <c r="AO32" s="396"/>
      <c r="AP32" s="441"/>
      <c r="AQ32" s="442"/>
      <c r="AR32" s="442"/>
      <c r="AS32" s="442"/>
      <c r="AT32" s="445"/>
      <c r="AU32" s="211"/>
      <c r="AV32" s="211"/>
      <c r="AW32" s="211"/>
      <c r="AX32" s="434" t="s">
        <v>309</v>
      </c>
      <c r="AY32" s="435"/>
      <c r="AZ32" s="435"/>
      <c r="BA32" s="435"/>
      <c r="BB32" s="435"/>
      <c r="BC32" s="435"/>
      <c r="BD32" s="435"/>
      <c r="BE32" s="435"/>
      <c r="BF32" s="436"/>
      <c r="BG32" s="458">
        <v>98.5</v>
      </c>
      <c r="BH32" s="459"/>
      <c r="BI32" s="459"/>
      <c r="BJ32" s="459"/>
      <c r="BK32" s="459"/>
      <c r="BL32" s="459"/>
      <c r="BM32" s="460">
        <v>89.7</v>
      </c>
      <c r="BN32" s="459"/>
      <c r="BO32" s="459"/>
      <c r="BP32" s="459"/>
      <c r="BQ32" s="461"/>
      <c r="BR32" s="458">
        <v>98.4</v>
      </c>
      <c r="BS32" s="459"/>
      <c r="BT32" s="459"/>
      <c r="BU32" s="459"/>
      <c r="BV32" s="459"/>
      <c r="BW32" s="459"/>
      <c r="BX32" s="460">
        <v>89.3</v>
      </c>
      <c r="BY32" s="459"/>
      <c r="BZ32" s="459"/>
      <c r="CA32" s="459"/>
      <c r="CB32" s="461"/>
      <c r="CD32" s="456"/>
      <c r="CE32" s="457"/>
      <c r="CF32" s="404" t="s">
        <v>310</v>
      </c>
      <c r="CG32" s="405"/>
      <c r="CH32" s="405"/>
      <c r="CI32" s="405"/>
      <c r="CJ32" s="405"/>
      <c r="CK32" s="405"/>
      <c r="CL32" s="405"/>
      <c r="CM32" s="405"/>
      <c r="CN32" s="405"/>
      <c r="CO32" s="405"/>
      <c r="CP32" s="405"/>
      <c r="CQ32" s="406"/>
      <c r="CR32" s="389">
        <v>30</v>
      </c>
      <c r="CS32" s="390"/>
      <c r="CT32" s="390"/>
      <c r="CU32" s="390"/>
      <c r="CV32" s="390"/>
      <c r="CW32" s="390"/>
      <c r="CX32" s="390"/>
      <c r="CY32" s="391"/>
      <c r="CZ32" s="394">
        <v>0</v>
      </c>
      <c r="DA32" s="423"/>
      <c r="DB32" s="423"/>
      <c r="DC32" s="427"/>
      <c r="DD32" s="398">
        <v>30</v>
      </c>
      <c r="DE32" s="390"/>
      <c r="DF32" s="390"/>
      <c r="DG32" s="390"/>
      <c r="DH32" s="390"/>
      <c r="DI32" s="390"/>
      <c r="DJ32" s="390"/>
      <c r="DK32" s="391"/>
      <c r="DL32" s="398">
        <v>30</v>
      </c>
      <c r="DM32" s="390"/>
      <c r="DN32" s="390"/>
      <c r="DO32" s="390"/>
      <c r="DP32" s="390"/>
      <c r="DQ32" s="390"/>
      <c r="DR32" s="390"/>
      <c r="DS32" s="390"/>
      <c r="DT32" s="390"/>
      <c r="DU32" s="390"/>
      <c r="DV32" s="391"/>
      <c r="DW32" s="394">
        <v>0</v>
      </c>
      <c r="DX32" s="423"/>
      <c r="DY32" s="423"/>
      <c r="DZ32" s="423"/>
      <c r="EA32" s="423"/>
      <c r="EB32" s="423"/>
      <c r="EC32" s="424"/>
    </row>
    <row r="33" spans="2:133" ht="11.25" customHeight="1">
      <c r="B33" s="386" t="s">
        <v>311</v>
      </c>
      <c r="C33" s="387"/>
      <c r="D33" s="387"/>
      <c r="E33" s="387"/>
      <c r="F33" s="387"/>
      <c r="G33" s="387"/>
      <c r="H33" s="387"/>
      <c r="I33" s="387"/>
      <c r="J33" s="387"/>
      <c r="K33" s="387"/>
      <c r="L33" s="387"/>
      <c r="M33" s="387"/>
      <c r="N33" s="387"/>
      <c r="O33" s="387"/>
      <c r="P33" s="387"/>
      <c r="Q33" s="388"/>
      <c r="R33" s="389">
        <v>1993710</v>
      </c>
      <c r="S33" s="390"/>
      <c r="T33" s="390"/>
      <c r="U33" s="390"/>
      <c r="V33" s="390"/>
      <c r="W33" s="390"/>
      <c r="X33" s="390"/>
      <c r="Y33" s="391"/>
      <c r="Z33" s="392">
        <v>7</v>
      </c>
      <c r="AA33" s="392"/>
      <c r="AB33" s="392"/>
      <c r="AC33" s="392"/>
      <c r="AD33" s="393" t="s">
        <v>122</v>
      </c>
      <c r="AE33" s="393"/>
      <c r="AF33" s="393"/>
      <c r="AG33" s="393"/>
      <c r="AH33" s="393"/>
      <c r="AI33" s="393"/>
      <c r="AJ33" s="393"/>
      <c r="AK33" s="393"/>
      <c r="AL33" s="394" t="s">
        <v>122</v>
      </c>
      <c r="AM33" s="395"/>
      <c r="AN33" s="395"/>
      <c r="AO33" s="39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404" t="s">
        <v>312</v>
      </c>
      <c r="CE33" s="405"/>
      <c r="CF33" s="405"/>
      <c r="CG33" s="405"/>
      <c r="CH33" s="405"/>
      <c r="CI33" s="405"/>
      <c r="CJ33" s="405"/>
      <c r="CK33" s="405"/>
      <c r="CL33" s="405"/>
      <c r="CM33" s="405"/>
      <c r="CN33" s="405"/>
      <c r="CO33" s="405"/>
      <c r="CP33" s="405"/>
      <c r="CQ33" s="406"/>
      <c r="CR33" s="389">
        <v>12958849</v>
      </c>
      <c r="CS33" s="425"/>
      <c r="CT33" s="425"/>
      <c r="CU33" s="425"/>
      <c r="CV33" s="425"/>
      <c r="CW33" s="425"/>
      <c r="CX33" s="425"/>
      <c r="CY33" s="426"/>
      <c r="CZ33" s="394">
        <v>48.4</v>
      </c>
      <c r="DA33" s="423"/>
      <c r="DB33" s="423"/>
      <c r="DC33" s="427"/>
      <c r="DD33" s="398">
        <v>7807136</v>
      </c>
      <c r="DE33" s="425"/>
      <c r="DF33" s="425"/>
      <c r="DG33" s="425"/>
      <c r="DH33" s="425"/>
      <c r="DI33" s="425"/>
      <c r="DJ33" s="425"/>
      <c r="DK33" s="426"/>
      <c r="DL33" s="398">
        <v>5614659</v>
      </c>
      <c r="DM33" s="425"/>
      <c r="DN33" s="425"/>
      <c r="DO33" s="425"/>
      <c r="DP33" s="425"/>
      <c r="DQ33" s="425"/>
      <c r="DR33" s="425"/>
      <c r="DS33" s="425"/>
      <c r="DT33" s="425"/>
      <c r="DU33" s="425"/>
      <c r="DV33" s="426"/>
      <c r="DW33" s="394">
        <v>41.7</v>
      </c>
      <c r="DX33" s="423"/>
      <c r="DY33" s="423"/>
      <c r="DZ33" s="423"/>
      <c r="EA33" s="423"/>
      <c r="EB33" s="423"/>
      <c r="EC33" s="424"/>
    </row>
    <row r="34" spans="2:133" ht="11.25" customHeight="1">
      <c r="B34" s="386" t="s">
        <v>313</v>
      </c>
      <c r="C34" s="387"/>
      <c r="D34" s="387"/>
      <c r="E34" s="387"/>
      <c r="F34" s="387"/>
      <c r="G34" s="387"/>
      <c r="H34" s="387"/>
      <c r="I34" s="387"/>
      <c r="J34" s="387"/>
      <c r="K34" s="387"/>
      <c r="L34" s="387"/>
      <c r="M34" s="387"/>
      <c r="N34" s="387"/>
      <c r="O34" s="387"/>
      <c r="P34" s="387"/>
      <c r="Q34" s="388"/>
      <c r="R34" s="389">
        <v>1357470</v>
      </c>
      <c r="S34" s="390"/>
      <c r="T34" s="390"/>
      <c r="U34" s="390"/>
      <c r="V34" s="390"/>
      <c r="W34" s="390"/>
      <c r="X34" s="390"/>
      <c r="Y34" s="391"/>
      <c r="Z34" s="392">
        <v>4.8</v>
      </c>
      <c r="AA34" s="392"/>
      <c r="AB34" s="392"/>
      <c r="AC34" s="392"/>
      <c r="AD34" s="393">
        <v>188</v>
      </c>
      <c r="AE34" s="393"/>
      <c r="AF34" s="393"/>
      <c r="AG34" s="393"/>
      <c r="AH34" s="393"/>
      <c r="AI34" s="393"/>
      <c r="AJ34" s="393"/>
      <c r="AK34" s="393"/>
      <c r="AL34" s="394">
        <v>0</v>
      </c>
      <c r="AM34" s="395"/>
      <c r="AN34" s="395"/>
      <c r="AO34" s="396"/>
      <c r="AP34" s="214"/>
      <c r="AQ34" s="368" t="s">
        <v>314</v>
      </c>
      <c r="AR34" s="369"/>
      <c r="AS34" s="369"/>
      <c r="AT34" s="369"/>
      <c r="AU34" s="369"/>
      <c r="AV34" s="369"/>
      <c r="AW34" s="369"/>
      <c r="AX34" s="369"/>
      <c r="AY34" s="369"/>
      <c r="AZ34" s="369"/>
      <c r="BA34" s="369"/>
      <c r="BB34" s="369"/>
      <c r="BC34" s="369"/>
      <c r="BD34" s="369"/>
      <c r="BE34" s="369"/>
      <c r="BF34" s="370"/>
      <c r="BG34" s="368" t="s">
        <v>315</v>
      </c>
      <c r="BH34" s="369"/>
      <c r="BI34" s="369"/>
      <c r="BJ34" s="369"/>
      <c r="BK34" s="369"/>
      <c r="BL34" s="369"/>
      <c r="BM34" s="369"/>
      <c r="BN34" s="369"/>
      <c r="BO34" s="369"/>
      <c r="BP34" s="369"/>
      <c r="BQ34" s="369"/>
      <c r="BR34" s="369"/>
      <c r="BS34" s="369"/>
      <c r="BT34" s="369"/>
      <c r="BU34" s="369"/>
      <c r="BV34" s="369"/>
      <c r="BW34" s="369"/>
      <c r="BX34" s="369"/>
      <c r="BY34" s="369"/>
      <c r="BZ34" s="369"/>
      <c r="CA34" s="369"/>
      <c r="CB34" s="370"/>
      <c r="CD34" s="404" t="s">
        <v>316</v>
      </c>
      <c r="CE34" s="405"/>
      <c r="CF34" s="405"/>
      <c r="CG34" s="405"/>
      <c r="CH34" s="405"/>
      <c r="CI34" s="405"/>
      <c r="CJ34" s="405"/>
      <c r="CK34" s="405"/>
      <c r="CL34" s="405"/>
      <c r="CM34" s="405"/>
      <c r="CN34" s="405"/>
      <c r="CO34" s="405"/>
      <c r="CP34" s="405"/>
      <c r="CQ34" s="406"/>
      <c r="CR34" s="389">
        <v>3466046</v>
      </c>
      <c r="CS34" s="390"/>
      <c r="CT34" s="390"/>
      <c r="CU34" s="390"/>
      <c r="CV34" s="390"/>
      <c r="CW34" s="390"/>
      <c r="CX34" s="390"/>
      <c r="CY34" s="391"/>
      <c r="CZ34" s="394">
        <v>12.9</v>
      </c>
      <c r="DA34" s="423"/>
      <c r="DB34" s="423"/>
      <c r="DC34" s="427"/>
      <c r="DD34" s="398">
        <v>2385709</v>
      </c>
      <c r="DE34" s="390"/>
      <c r="DF34" s="390"/>
      <c r="DG34" s="390"/>
      <c r="DH34" s="390"/>
      <c r="DI34" s="390"/>
      <c r="DJ34" s="390"/>
      <c r="DK34" s="391"/>
      <c r="DL34" s="398">
        <v>2129503</v>
      </c>
      <c r="DM34" s="390"/>
      <c r="DN34" s="390"/>
      <c r="DO34" s="390"/>
      <c r="DP34" s="390"/>
      <c r="DQ34" s="390"/>
      <c r="DR34" s="390"/>
      <c r="DS34" s="390"/>
      <c r="DT34" s="390"/>
      <c r="DU34" s="390"/>
      <c r="DV34" s="391"/>
      <c r="DW34" s="394">
        <v>15.8</v>
      </c>
      <c r="DX34" s="423"/>
      <c r="DY34" s="423"/>
      <c r="DZ34" s="423"/>
      <c r="EA34" s="423"/>
      <c r="EB34" s="423"/>
      <c r="EC34" s="424"/>
    </row>
    <row r="35" spans="2:133" ht="11.25" customHeight="1">
      <c r="B35" s="386" t="s">
        <v>317</v>
      </c>
      <c r="C35" s="387"/>
      <c r="D35" s="387"/>
      <c r="E35" s="387"/>
      <c r="F35" s="387"/>
      <c r="G35" s="387"/>
      <c r="H35" s="387"/>
      <c r="I35" s="387"/>
      <c r="J35" s="387"/>
      <c r="K35" s="387"/>
      <c r="L35" s="387"/>
      <c r="M35" s="387"/>
      <c r="N35" s="387"/>
      <c r="O35" s="387"/>
      <c r="P35" s="387"/>
      <c r="Q35" s="388"/>
      <c r="R35" s="389">
        <v>1712800</v>
      </c>
      <c r="S35" s="390"/>
      <c r="T35" s="390"/>
      <c r="U35" s="390"/>
      <c r="V35" s="390"/>
      <c r="W35" s="390"/>
      <c r="X35" s="390"/>
      <c r="Y35" s="391"/>
      <c r="Z35" s="392">
        <v>6</v>
      </c>
      <c r="AA35" s="392"/>
      <c r="AB35" s="392"/>
      <c r="AC35" s="392"/>
      <c r="AD35" s="393" t="s">
        <v>122</v>
      </c>
      <c r="AE35" s="393"/>
      <c r="AF35" s="393"/>
      <c r="AG35" s="393"/>
      <c r="AH35" s="393"/>
      <c r="AI35" s="393"/>
      <c r="AJ35" s="393"/>
      <c r="AK35" s="393"/>
      <c r="AL35" s="394" t="s">
        <v>122</v>
      </c>
      <c r="AM35" s="395"/>
      <c r="AN35" s="395"/>
      <c r="AO35" s="396"/>
      <c r="AP35" s="214"/>
      <c r="AQ35" s="462" t="s">
        <v>318</v>
      </c>
      <c r="AR35" s="463"/>
      <c r="AS35" s="463"/>
      <c r="AT35" s="463"/>
      <c r="AU35" s="463"/>
      <c r="AV35" s="463"/>
      <c r="AW35" s="463"/>
      <c r="AX35" s="463"/>
      <c r="AY35" s="464"/>
      <c r="AZ35" s="378">
        <v>3423423</v>
      </c>
      <c r="BA35" s="379"/>
      <c r="BB35" s="379"/>
      <c r="BC35" s="379"/>
      <c r="BD35" s="379"/>
      <c r="BE35" s="379"/>
      <c r="BF35" s="465"/>
      <c r="BG35" s="400" t="s">
        <v>319</v>
      </c>
      <c r="BH35" s="401"/>
      <c r="BI35" s="401"/>
      <c r="BJ35" s="401"/>
      <c r="BK35" s="401"/>
      <c r="BL35" s="401"/>
      <c r="BM35" s="401"/>
      <c r="BN35" s="401"/>
      <c r="BO35" s="401"/>
      <c r="BP35" s="401"/>
      <c r="BQ35" s="401"/>
      <c r="BR35" s="401"/>
      <c r="BS35" s="401"/>
      <c r="BT35" s="401"/>
      <c r="BU35" s="402"/>
      <c r="BV35" s="378">
        <v>553862</v>
      </c>
      <c r="BW35" s="379"/>
      <c r="BX35" s="379"/>
      <c r="BY35" s="379"/>
      <c r="BZ35" s="379"/>
      <c r="CA35" s="379"/>
      <c r="CB35" s="465"/>
      <c r="CD35" s="404" t="s">
        <v>320</v>
      </c>
      <c r="CE35" s="405"/>
      <c r="CF35" s="405"/>
      <c r="CG35" s="405"/>
      <c r="CH35" s="405"/>
      <c r="CI35" s="405"/>
      <c r="CJ35" s="405"/>
      <c r="CK35" s="405"/>
      <c r="CL35" s="405"/>
      <c r="CM35" s="405"/>
      <c r="CN35" s="405"/>
      <c r="CO35" s="405"/>
      <c r="CP35" s="405"/>
      <c r="CQ35" s="406"/>
      <c r="CR35" s="389">
        <v>679496</v>
      </c>
      <c r="CS35" s="425"/>
      <c r="CT35" s="425"/>
      <c r="CU35" s="425"/>
      <c r="CV35" s="425"/>
      <c r="CW35" s="425"/>
      <c r="CX35" s="425"/>
      <c r="CY35" s="426"/>
      <c r="CZ35" s="394">
        <v>2.5</v>
      </c>
      <c r="DA35" s="423"/>
      <c r="DB35" s="423"/>
      <c r="DC35" s="427"/>
      <c r="DD35" s="398">
        <v>564606</v>
      </c>
      <c r="DE35" s="425"/>
      <c r="DF35" s="425"/>
      <c r="DG35" s="425"/>
      <c r="DH35" s="425"/>
      <c r="DI35" s="425"/>
      <c r="DJ35" s="425"/>
      <c r="DK35" s="426"/>
      <c r="DL35" s="398">
        <v>285770</v>
      </c>
      <c r="DM35" s="425"/>
      <c r="DN35" s="425"/>
      <c r="DO35" s="425"/>
      <c r="DP35" s="425"/>
      <c r="DQ35" s="425"/>
      <c r="DR35" s="425"/>
      <c r="DS35" s="425"/>
      <c r="DT35" s="425"/>
      <c r="DU35" s="425"/>
      <c r="DV35" s="426"/>
      <c r="DW35" s="394">
        <v>2.1</v>
      </c>
      <c r="DX35" s="423"/>
      <c r="DY35" s="423"/>
      <c r="DZ35" s="423"/>
      <c r="EA35" s="423"/>
      <c r="EB35" s="423"/>
      <c r="EC35" s="424"/>
    </row>
    <row r="36" spans="2:133" ht="11.25" customHeight="1">
      <c r="B36" s="386" t="s">
        <v>321</v>
      </c>
      <c r="C36" s="387"/>
      <c r="D36" s="387"/>
      <c r="E36" s="387"/>
      <c r="F36" s="387"/>
      <c r="G36" s="387"/>
      <c r="H36" s="387"/>
      <c r="I36" s="387"/>
      <c r="J36" s="387"/>
      <c r="K36" s="387"/>
      <c r="L36" s="387"/>
      <c r="M36" s="387"/>
      <c r="N36" s="387"/>
      <c r="O36" s="387"/>
      <c r="P36" s="387"/>
      <c r="Q36" s="388"/>
      <c r="R36" s="389" t="s">
        <v>231</v>
      </c>
      <c r="S36" s="390"/>
      <c r="T36" s="390"/>
      <c r="U36" s="390"/>
      <c r="V36" s="390"/>
      <c r="W36" s="390"/>
      <c r="X36" s="390"/>
      <c r="Y36" s="391"/>
      <c r="Z36" s="392" t="s">
        <v>122</v>
      </c>
      <c r="AA36" s="392"/>
      <c r="AB36" s="392"/>
      <c r="AC36" s="392"/>
      <c r="AD36" s="393" t="s">
        <v>122</v>
      </c>
      <c r="AE36" s="393"/>
      <c r="AF36" s="393"/>
      <c r="AG36" s="393"/>
      <c r="AH36" s="393"/>
      <c r="AI36" s="393"/>
      <c r="AJ36" s="393"/>
      <c r="AK36" s="393"/>
      <c r="AL36" s="394" t="s">
        <v>231</v>
      </c>
      <c r="AM36" s="395"/>
      <c r="AN36" s="395"/>
      <c r="AO36" s="396"/>
      <c r="AQ36" s="466" t="s">
        <v>322</v>
      </c>
      <c r="AR36" s="467"/>
      <c r="AS36" s="467"/>
      <c r="AT36" s="467"/>
      <c r="AU36" s="467"/>
      <c r="AV36" s="467"/>
      <c r="AW36" s="467"/>
      <c r="AX36" s="467"/>
      <c r="AY36" s="468"/>
      <c r="AZ36" s="389">
        <v>643109</v>
      </c>
      <c r="BA36" s="390"/>
      <c r="BB36" s="390"/>
      <c r="BC36" s="390"/>
      <c r="BD36" s="425"/>
      <c r="BE36" s="425"/>
      <c r="BF36" s="448"/>
      <c r="BG36" s="404" t="s">
        <v>323</v>
      </c>
      <c r="BH36" s="405"/>
      <c r="BI36" s="405"/>
      <c r="BJ36" s="405"/>
      <c r="BK36" s="405"/>
      <c r="BL36" s="405"/>
      <c r="BM36" s="405"/>
      <c r="BN36" s="405"/>
      <c r="BO36" s="405"/>
      <c r="BP36" s="405"/>
      <c r="BQ36" s="405"/>
      <c r="BR36" s="405"/>
      <c r="BS36" s="405"/>
      <c r="BT36" s="405"/>
      <c r="BU36" s="406"/>
      <c r="BV36" s="389">
        <v>512798</v>
      </c>
      <c r="BW36" s="390"/>
      <c r="BX36" s="390"/>
      <c r="BY36" s="390"/>
      <c r="BZ36" s="390"/>
      <c r="CA36" s="390"/>
      <c r="CB36" s="399"/>
      <c r="CD36" s="404" t="s">
        <v>324</v>
      </c>
      <c r="CE36" s="405"/>
      <c r="CF36" s="405"/>
      <c r="CG36" s="405"/>
      <c r="CH36" s="405"/>
      <c r="CI36" s="405"/>
      <c r="CJ36" s="405"/>
      <c r="CK36" s="405"/>
      <c r="CL36" s="405"/>
      <c r="CM36" s="405"/>
      <c r="CN36" s="405"/>
      <c r="CO36" s="405"/>
      <c r="CP36" s="405"/>
      <c r="CQ36" s="406"/>
      <c r="CR36" s="389">
        <v>4091692</v>
      </c>
      <c r="CS36" s="390"/>
      <c r="CT36" s="390"/>
      <c r="CU36" s="390"/>
      <c r="CV36" s="390"/>
      <c r="CW36" s="390"/>
      <c r="CX36" s="390"/>
      <c r="CY36" s="391"/>
      <c r="CZ36" s="394">
        <v>15.3</v>
      </c>
      <c r="DA36" s="423"/>
      <c r="DB36" s="423"/>
      <c r="DC36" s="427"/>
      <c r="DD36" s="398">
        <v>1882611</v>
      </c>
      <c r="DE36" s="390"/>
      <c r="DF36" s="390"/>
      <c r="DG36" s="390"/>
      <c r="DH36" s="390"/>
      <c r="DI36" s="390"/>
      <c r="DJ36" s="390"/>
      <c r="DK36" s="391"/>
      <c r="DL36" s="398">
        <v>1480976</v>
      </c>
      <c r="DM36" s="390"/>
      <c r="DN36" s="390"/>
      <c r="DO36" s="390"/>
      <c r="DP36" s="390"/>
      <c r="DQ36" s="390"/>
      <c r="DR36" s="390"/>
      <c r="DS36" s="390"/>
      <c r="DT36" s="390"/>
      <c r="DU36" s="390"/>
      <c r="DV36" s="391"/>
      <c r="DW36" s="394">
        <v>11</v>
      </c>
      <c r="DX36" s="423"/>
      <c r="DY36" s="423"/>
      <c r="DZ36" s="423"/>
      <c r="EA36" s="423"/>
      <c r="EB36" s="423"/>
      <c r="EC36" s="424"/>
    </row>
    <row r="37" spans="2:133" ht="11.25" customHeight="1">
      <c r="B37" s="386" t="s">
        <v>325</v>
      </c>
      <c r="C37" s="387"/>
      <c r="D37" s="387"/>
      <c r="E37" s="387"/>
      <c r="F37" s="387"/>
      <c r="G37" s="387"/>
      <c r="H37" s="387"/>
      <c r="I37" s="387"/>
      <c r="J37" s="387"/>
      <c r="K37" s="387"/>
      <c r="L37" s="387"/>
      <c r="M37" s="387"/>
      <c r="N37" s="387"/>
      <c r="O37" s="387"/>
      <c r="P37" s="387"/>
      <c r="Q37" s="388"/>
      <c r="R37" s="389">
        <v>825400</v>
      </c>
      <c r="S37" s="390"/>
      <c r="T37" s="390"/>
      <c r="U37" s="390"/>
      <c r="V37" s="390"/>
      <c r="W37" s="390"/>
      <c r="X37" s="390"/>
      <c r="Y37" s="391"/>
      <c r="Z37" s="392">
        <v>2.9</v>
      </c>
      <c r="AA37" s="392"/>
      <c r="AB37" s="392"/>
      <c r="AC37" s="392"/>
      <c r="AD37" s="393" t="s">
        <v>231</v>
      </c>
      <c r="AE37" s="393"/>
      <c r="AF37" s="393"/>
      <c r="AG37" s="393"/>
      <c r="AH37" s="393"/>
      <c r="AI37" s="393"/>
      <c r="AJ37" s="393"/>
      <c r="AK37" s="393"/>
      <c r="AL37" s="394" t="s">
        <v>231</v>
      </c>
      <c r="AM37" s="395"/>
      <c r="AN37" s="395"/>
      <c r="AO37" s="396"/>
      <c r="AQ37" s="466" t="s">
        <v>326</v>
      </c>
      <c r="AR37" s="467"/>
      <c r="AS37" s="467"/>
      <c r="AT37" s="467"/>
      <c r="AU37" s="467"/>
      <c r="AV37" s="467"/>
      <c r="AW37" s="467"/>
      <c r="AX37" s="467"/>
      <c r="AY37" s="468"/>
      <c r="AZ37" s="389">
        <v>498741</v>
      </c>
      <c r="BA37" s="390"/>
      <c r="BB37" s="390"/>
      <c r="BC37" s="390"/>
      <c r="BD37" s="425"/>
      <c r="BE37" s="425"/>
      <c r="BF37" s="448"/>
      <c r="BG37" s="404" t="s">
        <v>327</v>
      </c>
      <c r="BH37" s="405"/>
      <c r="BI37" s="405"/>
      <c r="BJ37" s="405"/>
      <c r="BK37" s="405"/>
      <c r="BL37" s="405"/>
      <c r="BM37" s="405"/>
      <c r="BN37" s="405"/>
      <c r="BO37" s="405"/>
      <c r="BP37" s="405"/>
      <c r="BQ37" s="405"/>
      <c r="BR37" s="405"/>
      <c r="BS37" s="405"/>
      <c r="BT37" s="405"/>
      <c r="BU37" s="406"/>
      <c r="BV37" s="389">
        <v>7742</v>
      </c>
      <c r="BW37" s="390"/>
      <c r="BX37" s="390"/>
      <c r="BY37" s="390"/>
      <c r="BZ37" s="390"/>
      <c r="CA37" s="390"/>
      <c r="CB37" s="399"/>
      <c r="CD37" s="404" t="s">
        <v>328</v>
      </c>
      <c r="CE37" s="405"/>
      <c r="CF37" s="405"/>
      <c r="CG37" s="405"/>
      <c r="CH37" s="405"/>
      <c r="CI37" s="405"/>
      <c r="CJ37" s="405"/>
      <c r="CK37" s="405"/>
      <c r="CL37" s="405"/>
      <c r="CM37" s="405"/>
      <c r="CN37" s="405"/>
      <c r="CO37" s="405"/>
      <c r="CP37" s="405"/>
      <c r="CQ37" s="406"/>
      <c r="CR37" s="389">
        <v>335862</v>
      </c>
      <c r="CS37" s="425"/>
      <c r="CT37" s="425"/>
      <c r="CU37" s="425"/>
      <c r="CV37" s="425"/>
      <c r="CW37" s="425"/>
      <c r="CX37" s="425"/>
      <c r="CY37" s="426"/>
      <c r="CZ37" s="394">
        <v>1.3</v>
      </c>
      <c r="DA37" s="423"/>
      <c r="DB37" s="423"/>
      <c r="DC37" s="427"/>
      <c r="DD37" s="398">
        <v>335862</v>
      </c>
      <c r="DE37" s="425"/>
      <c r="DF37" s="425"/>
      <c r="DG37" s="425"/>
      <c r="DH37" s="425"/>
      <c r="DI37" s="425"/>
      <c r="DJ37" s="425"/>
      <c r="DK37" s="426"/>
      <c r="DL37" s="398">
        <v>335862</v>
      </c>
      <c r="DM37" s="425"/>
      <c r="DN37" s="425"/>
      <c r="DO37" s="425"/>
      <c r="DP37" s="425"/>
      <c r="DQ37" s="425"/>
      <c r="DR37" s="425"/>
      <c r="DS37" s="425"/>
      <c r="DT37" s="425"/>
      <c r="DU37" s="425"/>
      <c r="DV37" s="426"/>
      <c r="DW37" s="394">
        <v>2.5</v>
      </c>
      <c r="DX37" s="423"/>
      <c r="DY37" s="423"/>
      <c r="DZ37" s="423"/>
      <c r="EA37" s="423"/>
      <c r="EB37" s="423"/>
      <c r="EC37" s="424"/>
    </row>
    <row r="38" spans="2:133" ht="11.25" customHeight="1">
      <c r="B38" s="434" t="s">
        <v>329</v>
      </c>
      <c r="C38" s="435"/>
      <c r="D38" s="435"/>
      <c r="E38" s="435"/>
      <c r="F38" s="435"/>
      <c r="G38" s="435"/>
      <c r="H38" s="435"/>
      <c r="I38" s="435"/>
      <c r="J38" s="435"/>
      <c r="K38" s="435"/>
      <c r="L38" s="435"/>
      <c r="M38" s="435"/>
      <c r="N38" s="435"/>
      <c r="O38" s="435"/>
      <c r="P38" s="435"/>
      <c r="Q38" s="436"/>
      <c r="R38" s="469">
        <v>28351268</v>
      </c>
      <c r="S38" s="470"/>
      <c r="T38" s="470"/>
      <c r="U38" s="470"/>
      <c r="V38" s="470"/>
      <c r="W38" s="470"/>
      <c r="X38" s="470"/>
      <c r="Y38" s="471"/>
      <c r="Z38" s="472">
        <v>100</v>
      </c>
      <c r="AA38" s="472"/>
      <c r="AB38" s="472"/>
      <c r="AC38" s="472"/>
      <c r="AD38" s="473">
        <v>12623648</v>
      </c>
      <c r="AE38" s="473"/>
      <c r="AF38" s="473"/>
      <c r="AG38" s="473"/>
      <c r="AH38" s="473"/>
      <c r="AI38" s="473"/>
      <c r="AJ38" s="473"/>
      <c r="AK38" s="473"/>
      <c r="AL38" s="474">
        <v>100</v>
      </c>
      <c r="AM38" s="460"/>
      <c r="AN38" s="460"/>
      <c r="AO38" s="475"/>
      <c r="AQ38" s="466" t="s">
        <v>330</v>
      </c>
      <c r="AR38" s="467"/>
      <c r="AS38" s="467"/>
      <c r="AT38" s="467"/>
      <c r="AU38" s="467"/>
      <c r="AV38" s="467"/>
      <c r="AW38" s="467"/>
      <c r="AX38" s="467"/>
      <c r="AY38" s="468"/>
      <c r="AZ38" s="389">
        <v>201333</v>
      </c>
      <c r="BA38" s="390"/>
      <c r="BB38" s="390"/>
      <c r="BC38" s="390"/>
      <c r="BD38" s="425"/>
      <c r="BE38" s="425"/>
      <c r="BF38" s="448"/>
      <c r="BG38" s="404" t="s">
        <v>331</v>
      </c>
      <c r="BH38" s="405"/>
      <c r="BI38" s="405"/>
      <c r="BJ38" s="405"/>
      <c r="BK38" s="405"/>
      <c r="BL38" s="405"/>
      <c r="BM38" s="405"/>
      <c r="BN38" s="405"/>
      <c r="BO38" s="405"/>
      <c r="BP38" s="405"/>
      <c r="BQ38" s="405"/>
      <c r="BR38" s="405"/>
      <c r="BS38" s="405"/>
      <c r="BT38" s="405"/>
      <c r="BU38" s="406"/>
      <c r="BV38" s="389">
        <v>12976</v>
      </c>
      <c r="BW38" s="390"/>
      <c r="BX38" s="390"/>
      <c r="BY38" s="390"/>
      <c r="BZ38" s="390"/>
      <c r="CA38" s="390"/>
      <c r="CB38" s="399"/>
      <c r="CD38" s="404" t="s">
        <v>332</v>
      </c>
      <c r="CE38" s="405"/>
      <c r="CF38" s="405"/>
      <c r="CG38" s="405"/>
      <c r="CH38" s="405"/>
      <c r="CI38" s="405"/>
      <c r="CJ38" s="405"/>
      <c r="CK38" s="405"/>
      <c r="CL38" s="405"/>
      <c r="CM38" s="405"/>
      <c r="CN38" s="405"/>
      <c r="CO38" s="405"/>
      <c r="CP38" s="405"/>
      <c r="CQ38" s="406"/>
      <c r="CR38" s="389">
        <v>2248177</v>
      </c>
      <c r="CS38" s="390"/>
      <c r="CT38" s="390"/>
      <c r="CU38" s="390"/>
      <c r="CV38" s="390"/>
      <c r="CW38" s="390"/>
      <c r="CX38" s="390"/>
      <c r="CY38" s="391"/>
      <c r="CZ38" s="394">
        <v>8.4</v>
      </c>
      <c r="DA38" s="423"/>
      <c r="DB38" s="423"/>
      <c r="DC38" s="427"/>
      <c r="DD38" s="398">
        <v>1611900</v>
      </c>
      <c r="DE38" s="390"/>
      <c r="DF38" s="390"/>
      <c r="DG38" s="390"/>
      <c r="DH38" s="390"/>
      <c r="DI38" s="390"/>
      <c r="DJ38" s="390"/>
      <c r="DK38" s="391"/>
      <c r="DL38" s="398">
        <v>1475843</v>
      </c>
      <c r="DM38" s="390"/>
      <c r="DN38" s="390"/>
      <c r="DO38" s="390"/>
      <c r="DP38" s="390"/>
      <c r="DQ38" s="390"/>
      <c r="DR38" s="390"/>
      <c r="DS38" s="390"/>
      <c r="DT38" s="390"/>
      <c r="DU38" s="390"/>
      <c r="DV38" s="391"/>
      <c r="DW38" s="394">
        <v>11</v>
      </c>
      <c r="DX38" s="423"/>
      <c r="DY38" s="423"/>
      <c r="DZ38" s="423"/>
      <c r="EA38" s="423"/>
      <c r="EB38" s="423"/>
      <c r="EC38" s="424"/>
    </row>
    <row r="39" spans="2:133" ht="11.25" customHeight="1">
      <c r="AQ39" s="466" t="s">
        <v>333</v>
      </c>
      <c r="AR39" s="467"/>
      <c r="AS39" s="467"/>
      <c r="AT39" s="467"/>
      <c r="AU39" s="467"/>
      <c r="AV39" s="467"/>
      <c r="AW39" s="467"/>
      <c r="AX39" s="467"/>
      <c r="AY39" s="468"/>
      <c r="AZ39" s="389">
        <v>33396</v>
      </c>
      <c r="BA39" s="390"/>
      <c r="BB39" s="390"/>
      <c r="BC39" s="390"/>
      <c r="BD39" s="425"/>
      <c r="BE39" s="425"/>
      <c r="BF39" s="448"/>
      <c r="BG39" s="480" t="s">
        <v>334</v>
      </c>
      <c r="BH39" s="481"/>
      <c r="BI39" s="481"/>
      <c r="BJ39" s="481"/>
      <c r="BK39" s="481"/>
      <c r="BL39" s="215"/>
      <c r="BM39" s="405" t="s">
        <v>335</v>
      </c>
      <c r="BN39" s="405"/>
      <c r="BO39" s="405"/>
      <c r="BP39" s="405"/>
      <c r="BQ39" s="405"/>
      <c r="BR39" s="405"/>
      <c r="BS39" s="405"/>
      <c r="BT39" s="405"/>
      <c r="BU39" s="406"/>
      <c r="BV39" s="389">
        <v>110</v>
      </c>
      <c r="BW39" s="390"/>
      <c r="BX39" s="390"/>
      <c r="BY39" s="390"/>
      <c r="BZ39" s="390"/>
      <c r="CA39" s="390"/>
      <c r="CB39" s="399"/>
      <c r="CD39" s="404" t="s">
        <v>336</v>
      </c>
      <c r="CE39" s="405"/>
      <c r="CF39" s="405"/>
      <c r="CG39" s="405"/>
      <c r="CH39" s="405"/>
      <c r="CI39" s="405"/>
      <c r="CJ39" s="405"/>
      <c r="CK39" s="405"/>
      <c r="CL39" s="405"/>
      <c r="CM39" s="405"/>
      <c r="CN39" s="405"/>
      <c r="CO39" s="405"/>
      <c r="CP39" s="405"/>
      <c r="CQ39" s="406"/>
      <c r="CR39" s="389">
        <v>1126432</v>
      </c>
      <c r="CS39" s="425"/>
      <c r="CT39" s="425"/>
      <c r="CU39" s="425"/>
      <c r="CV39" s="425"/>
      <c r="CW39" s="425"/>
      <c r="CX39" s="425"/>
      <c r="CY39" s="426"/>
      <c r="CZ39" s="394">
        <v>4.2</v>
      </c>
      <c r="DA39" s="423"/>
      <c r="DB39" s="423"/>
      <c r="DC39" s="427"/>
      <c r="DD39" s="398">
        <v>1115004</v>
      </c>
      <c r="DE39" s="425"/>
      <c r="DF39" s="425"/>
      <c r="DG39" s="425"/>
      <c r="DH39" s="425"/>
      <c r="DI39" s="425"/>
      <c r="DJ39" s="425"/>
      <c r="DK39" s="426"/>
      <c r="DL39" s="398" t="s">
        <v>231</v>
      </c>
      <c r="DM39" s="425"/>
      <c r="DN39" s="425"/>
      <c r="DO39" s="425"/>
      <c r="DP39" s="425"/>
      <c r="DQ39" s="425"/>
      <c r="DR39" s="425"/>
      <c r="DS39" s="425"/>
      <c r="DT39" s="425"/>
      <c r="DU39" s="425"/>
      <c r="DV39" s="426"/>
      <c r="DW39" s="394" t="s">
        <v>122</v>
      </c>
      <c r="DX39" s="423"/>
      <c r="DY39" s="423"/>
      <c r="DZ39" s="423"/>
      <c r="EA39" s="423"/>
      <c r="EB39" s="423"/>
      <c r="EC39" s="424"/>
    </row>
    <row r="40" spans="2:133" ht="11.25" customHeight="1">
      <c r="AQ40" s="466" t="s">
        <v>337</v>
      </c>
      <c r="AR40" s="467"/>
      <c r="AS40" s="467"/>
      <c r="AT40" s="467"/>
      <c r="AU40" s="467"/>
      <c r="AV40" s="467"/>
      <c r="AW40" s="467"/>
      <c r="AX40" s="467"/>
      <c r="AY40" s="468"/>
      <c r="AZ40" s="389">
        <v>482659</v>
      </c>
      <c r="BA40" s="390"/>
      <c r="BB40" s="390"/>
      <c r="BC40" s="390"/>
      <c r="BD40" s="425"/>
      <c r="BE40" s="425"/>
      <c r="BF40" s="448"/>
      <c r="BG40" s="480"/>
      <c r="BH40" s="481"/>
      <c r="BI40" s="481"/>
      <c r="BJ40" s="481"/>
      <c r="BK40" s="481"/>
      <c r="BL40" s="215"/>
      <c r="BM40" s="405" t="s">
        <v>338</v>
      </c>
      <c r="BN40" s="405"/>
      <c r="BO40" s="405"/>
      <c r="BP40" s="405"/>
      <c r="BQ40" s="405"/>
      <c r="BR40" s="405"/>
      <c r="BS40" s="405"/>
      <c r="BT40" s="405"/>
      <c r="BU40" s="406"/>
      <c r="BV40" s="389">
        <v>108</v>
      </c>
      <c r="BW40" s="390"/>
      <c r="BX40" s="390"/>
      <c r="BY40" s="390"/>
      <c r="BZ40" s="390"/>
      <c r="CA40" s="390"/>
      <c r="CB40" s="399"/>
      <c r="CD40" s="404" t="s">
        <v>339</v>
      </c>
      <c r="CE40" s="405"/>
      <c r="CF40" s="405"/>
      <c r="CG40" s="405"/>
      <c r="CH40" s="405"/>
      <c r="CI40" s="405"/>
      <c r="CJ40" s="405"/>
      <c r="CK40" s="405"/>
      <c r="CL40" s="405"/>
      <c r="CM40" s="405"/>
      <c r="CN40" s="405"/>
      <c r="CO40" s="405"/>
      <c r="CP40" s="405"/>
      <c r="CQ40" s="406"/>
      <c r="CR40" s="389">
        <v>1347006</v>
      </c>
      <c r="CS40" s="390"/>
      <c r="CT40" s="390"/>
      <c r="CU40" s="390"/>
      <c r="CV40" s="390"/>
      <c r="CW40" s="390"/>
      <c r="CX40" s="390"/>
      <c r="CY40" s="391"/>
      <c r="CZ40" s="394">
        <v>5</v>
      </c>
      <c r="DA40" s="423"/>
      <c r="DB40" s="423"/>
      <c r="DC40" s="427"/>
      <c r="DD40" s="398">
        <v>247306</v>
      </c>
      <c r="DE40" s="390"/>
      <c r="DF40" s="390"/>
      <c r="DG40" s="390"/>
      <c r="DH40" s="390"/>
      <c r="DI40" s="390"/>
      <c r="DJ40" s="390"/>
      <c r="DK40" s="391"/>
      <c r="DL40" s="398">
        <v>242567</v>
      </c>
      <c r="DM40" s="390"/>
      <c r="DN40" s="390"/>
      <c r="DO40" s="390"/>
      <c r="DP40" s="390"/>
      <c r="DQ40" s="390"/>
      <c r="DR40" s="390"/>
      <c r="DS40" s="390"/>
      <c r="DT40" s="390"/>
      <c r="DU40" s="390"/>
      <c r="DV40" s="391"/>
      <c r="DW40" s="394">
        <v>1.8</v>
      </c>
      <c r="DX40" s="423"/>
      <c r="DY40" s="423"/>
      <c r="DZ40" s="423"/>
      <c r="EA40" s="423"/>
      <c r="EB40" s="423"/>
      <c r="EC40" s="424"/>
    </row>
    <row r="41" spans="2:133" ht="11.25" customHeight="1">
      <c r="AQ41" s="476" t="s">
        <v>340</v>
      </c>
      <c r="AR41" s="477"/>
      <c r="AS41" s="477"/>
      <c r="AT41" s="477"/>
      <c r="AU41" s="477"/>
      <c r="AV41" s="477"/>
      <c r="AW41" s="477"/>
      <c r="AX41" s="477"/>
      <c r="AY41" s="478"/>
      <c r="AZ41" s="469">
        <v>1564185</v>
      </c>
      <c r="BA41" s="470"/>
      <c r="BB41" s="470"/>
      <c r="BC41" s="470"/>
      <c r="BD41" s="459"/>
      <c r="BE41" s="459"/>
      <c r="BF41" s="461"/>
      <c r="BG41" s="482"/>
      <c r="BH41" s="483"/>
      <c r="BI41" s="483"/>
      <c r="BJ41" s="483"/>
      <c r="BK41" s="483"/>
      <c r="BL41" s="216"/>
      <c r="BM41" s="414" t="s">
        <v>341</v>
      </c>
      <c r="BN41" s="414"/>
      <c r="BO41" s="414"/>
      <c r="BP41" s="414"/>
      <c r="BQ41" s="414"/>
      <c r="BR41" s="414"/>
      <c r="BS41" s="414"/>
      <c r="BT41" s="414"/>
      <c r="BU41" s="415"/>
      <c r="BV41" s="469">
        <v>335</v>
      </c>
      <c r="BW41" s="470"/>
      <c r="BX41" s="470"/>
      <c r="BY41" s="470"/>
      <c r="BZ41" s="470"/>
      <c r="CA41" s="470"/>
      <c r="CB41" s="479"/>
      <c r="CD41" s="404" t="s">
        <v>342</v>
      </c>
      <c r="CE41" s="405"/>
      <c r="CF41" s="405"/>
      <c r="CG41" s="405"/>
      <c r="CH41" s="405"/>
      <c r="CI41" s="405"/>
      <c r="CJ41" s="405"/>
      <c r="CK41" s="405"/>
      <c r="CL41" s="405"/>
      <c r="CM41" s="405"/>
      <c r="CN41" s="405"/>
      <c r="CO41" s="405"/>
      <c r="CP41" s="405"/>
      <c r="CQ41" s="406"/>
      <c r="CR41" s="389" t="s">
        <v>231</v>
      </c>
      <c r="CS41" s="425"/>
      <c r="CT41" s="425"/>
      <c r="CU41" s="425"/>
      <c r="CV41" s="425"/>
      <c r="CW41" s="425"/>
      <c r="CX41" s="425"/>
      <c r="CY41" s="426"/>
      <c r="CZ41" s="394" t="s">
        <v>122</v>
      </c>
      <c r="DA41" s="423"/>
      <c r="DB41" s="423"/>
      <c r="DC41" s="427"/>
      <c r="DD41" s="398" t="s">
        <v>231</v>
      </c>
      <c r="DE41" s="425"/>
      <c r="DF41" s="425"/>
      <c r="DG41" s="425"/>
      <c r="DH41" s="425"/>
      <c r="DI41" s="425"/>
      <c r="DJ41" s="425"/>
      <c r="DK41" s="426"/>
      <c r="DL41" s="484"/>
      <c r="DM41" s="485"/>
      <c r="DN41" s="485"/>
      <c r="DO41" s="485"/>
      <c r="DP41" s="485"/>
      <c r="DQ41" s="485"/>
      <c r="DR41" s="485"/>
      <c r="DS41" s="485"/>
      <c r="DT41" s="485"/>
      <c r="DU41" s="485"/>
      <c r="DV41" s="486"/>
      <c r="DW41" s="487"/>
      <c r="DX41" s="488"/>
      <c r="DY41" s="488"/>
      <c r="DZ41" s="488"/>
      <c r="EA41" s="488"/>
      <c r="EB41" s="488"/>
      <c r="EC41" s="48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386" t="s">
        <v>344</v>
      </c>
      <c r="CE42" s="387"/>
      <c r="CF42" s="387"/>
      <c r="CG42" s="387"/>
      <c r="CH42" s="387"/>
      <c r="CI42" s="387"/>
      <c r="CJ42" s="387"/>
      <c r="CK42" s="387"/>
      <c r="CL42" s="387"/>
      <c r="CM42" s="387"/>
      <c r="CN42" s="387"/>
      <c r="CO42" s="387"/>
      <c r="CP42" s="387"/>
      <c r="CQ42" s="388"/>
      <c r="CR42" s="389">
        <v>3981370</v>
      </c>
      <c r="CS42" s="390"/>
      <c r="CT42" s="390"/>
      <c r="CU42" s="390"/>
      <c r="CV42" s="390"/>
      <c r="CW42" s="390"/>
      <c r="CX42" s="390"/>
      <c r="CY42" s="391"/>
      <c r="CZ42" s="394">
        <v>14.9</v>
      </c>
      <c r="DA42" s="395"/>
      <c r="DB42" s="395"/>
      <c r="DC42" s="490"/>
      <c r="DD42" s="398">
        <v>1607864</v>
      </c>
      <c r="DE42" s="390"/>
      <c r="DF42" s="390"/>
      <c r="DG42" s="390"/>
      <c r="DH42" s="390"/>
      <c r="DI42" s="390"/>
      <c r="DJ42" s="390"/>
      <c r="DK42" s="391"/>
      <c r="DL42" s="484"/>
      <c r="DM42" s="485"/>
      <c r="DN42" s="485"/>
      <c r="DO42" s="485"/>
      <c r="DP42" s="485"/>
      <c r="DQ42" s="485"/>
      <c r="DR42" s="485"/>
      <c r="DS42" s="485"/>
      <c r="DT42" s="485"/>
      <c r="DU42" s="485"/>
      <c r="DV42" s="486"/>
      <c r="DW42" s="487"/>
      <c r="DX42" s="488"/>
      <c r="DY42" s="488"/>
      <c r="DZ42" s="488"/>
      <c r="EA42" s="488"/>
      <c r="EB42" s="488"/>
      <c r="EC42" s="48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386" t="s">
        <v>346</v>
      </c>
      <c r="CE43" s="387"/>
      <c r="CF43" s="387"/>
      <c r="CG43" s="387"/>
      <c r="CH43" s="387"/>
      <c r="CI43" s="387"/>
      <c r="CJ43" s="387"/>
      <c r="CK43" s="387"/>
      <c r="CL43" s="387"/>
      <c r="CM43" s="387"/>
      <c r="CN43" s="387"/>
      <c r="CO43" s="387"/>
      <c r="CP43" s="387"/>
      <c r="CQ43" s="388"/>
      <c r="CR43" s="389">
        <v>85983</v>
      </c>
      <c r="CS43" s="425"/>
      <c r="CT43" s="425"/>
      <c r="CU43" s="425"/>
      <c r="CV43" s="425"/>
      <c r="CW43" s="425"/>
      <c r="CX43" s="425"/>
      <c r="CY43" s="426"/>
      <c r="CZ43" s="394">
        <v>0.3</v>
      </c>
      <c r="DA43" s="423"/>
      <c r="DB43" s="423"/>
      <c r="DC43" s="427"/>
      <c r="DD43" s="398">
        <v>85983</v>
      </c>
      <c r="DE43" s="425"/>
      <c r="DF43" s="425"/>
      <c r="DG43" s="425"/>
      <c r="DH43" s="425"/>
      <c r="DI43" s="425"/>
      <c r="DJ43" s="425"/>
      <c r="DK43" s="426"/>
      <c r="DL43" s="484"/>
      <c r="DM43" s="485"/>
      <c r="DN43" s="485"/>
      <c r="DO43" s="485"/>
      <c r="DP43" s="485"/>
      <c r="DQ43" s="485"/>
      <c r="DR43" s="485"/>
      <c r="DS43" s="485"/>
      <c r="DT43" s="485"/>
      <c r="DU43" s="485"/>
      <c r="DV43" s="486"/>
      <c r="DW43" s="487"/>
      <c r="DX43" s="488"/>
      <c r="DY43" s="488"/>
      <c r="DZ43" s="488"/>
      <c r="EA43" s="488"/>
      <c r="EB43" s="488"/>
      <c r="EC43" s="489"/>
    </row>
    <row r="44" spans="2:133" ht="11.25" customHeight="1">
      <c r="B44" s="220" t="s">
        <v>347</v>
      </c>
      <c r="CD44" s="501" t="s">
        <v>298</v>
      </c>
      <c r="CE44" s="502"/>
      <c r="CF44" s="386" t="s">
        <v>348</v>
      </c>
      <c r="CG44" s="387"/>
      <c r="CH44" s="387"/>
      <c r="CI44" s="387"/>
      <c r="CJ44" s="387"/>
      <c r="CK44" s="387"/>
      <c r="CL44" s="387"/>
      <c r="CM44" s="387"/>
      <c r="CN44" s="387"/>
      <c r="CO44" s="387"/>
      <c r="CP44" s="387"/>
      <c r="CQ44" s="388"/>
      <c r="CR44" s="389">
        <v>3981370</v>
      </c>
      <c r="CS44" s="390"/>
      <c r="CT44" s="390"/>
      <c r="CU44" s="390"/>
      <c r="CV44" s="390"/>
      <c r="CW44" s="390"/>
      <c r="CX44" s="390"/>
      <c r="CY44" s="391"/>
      <c r="CZ44" s="394">
        <v>14.9</v>
      </c>
      <c r="DA44" s="395"/>
      <c r="DB44" s="395"/>
      <c r="DC44" s="490"/>
      <c r="DD44" s="398">
        <v>1607864</v>
      </c>
      <c r="DE44" s="390"/>
      <c r="DF44" s="390"/>
      <c r="DG44" s="390"/>
      <c r="DH44" s="390"/>
      <c r="DI44" s="390"/>
      <c r="DJ44" s="390"/>
      <c r="DK44" s="391"/>
      <c r="DL44" s="484"/>
      <c r="DM44" s="485"/>
      <c r="DN44" s="485"/>
      <c r="DO44" s="485"/>
      <c r="DP44" s="485"/>
      <c r="DQ44" s="485"/>
      <c r="DR44" s="485"/>
      <c r="DS44" s="485"/>
      <c r="DT44" s="485"/>
      <c r="DU44" s="485"/>
      <c r="DV44" s="486"/>
      <c r="DW44" s="487"/>
      <c r="DX44" s="488"/>
      <c r="DY44" s="488"/>
      <c r="DZ44" s="488"/>
      <c r="EA44" s="488"/>
      <c r="EB44" s="488"/>
      <c r="EC44" s="489"/>
    </row>
    <row r="45" spans="2:133" ht="11.25" customHeight="1">
      <c r="CD45" s="503"/>
      <c r="CE45" s="504"/>
      <c r="CF45" s="386" t="s">
        <v>349</v>
      </c>
      <c r="CG45" s="387"/>
      <c r="CH45" s="387"/>
      <c r="CI45" s="387"/>
      <c r="CJ45" s="387"/>
      <c r="CK45" s="387"/>
      <c r="CL45" s="387"/>
      <c r="CM45" s="387"/>
      <c r="CN45" s="387"/>
      <c r="CO45" s="387"/>
      <c r="CP45" s="387"/>
      <c r="CQ45" s="388"/>
      <c r="CR45" s="389">
        <v>2512550</v>
      </c>
      <c r="CS45" s="425"/>
      <c r="CT45" s="425"/>
      <c r="CU45" s="425"/>
      <c r="CV45" s="425"/>
      <c r="CW45" s="425"/>
      <c r="CX45" s="425"/>
      <c r="CY45" s="426"/>
      <c r="CZ45" s="394">
        <v>9.4</v>
      </c>
      <c r="DA45" s="423"/>
      <c r="DB45" s="423"/>
      <c r="DC45" s="427"/>
      <c r="DD45" s="398">
        <v>252726</v>
      </c>
      <c r="DE45" s="425"/>
      <c r="DF45" s="425"/>
      <c r="DG45" s="425"/>
      <c r="DH45" s="425"/>
      <c r="DI45" s="425"/>
      <c r="DJ45" s="425"/>
      <c r="DK45" s="426"/>
      <c r="DL45" s="484"/>
      <c r="DM45" s="485"/>
      <c r="DN45" s="485"/>
      <c r="DO45" s="485"/>
      <c r="DP45" s="485"/>
      <c r="DQ45" s="485"/>
      <c r="DR45" s="485"/>
      <c r="DS45" s="485"/>
      <c r="DT45" s="485"/>
      <c r="DU45" s="485"/>
      <c r="DV45" s="486"/>
      <c r="DW45" s="487"/>
      <c r="DX45" s="488"/>
      <c r="DY45" s="488"/>
      <c r="DZ45" s="488"/>
      <c r="EA45" s="488"/>
      <c r="EB45" s="488"/>
      <c r="EC45" s="489"/>
    </row>
    <row r="46" spans="2:133" ht="11.25" customHeight="1">
      <c r="CD46" s="503"/>
      <c r="CE46" s="504"/>
      <c r="CF46" s="386" t="s">
        <v>350</v>
      </c>
      <c r="CG46" s="387"/>
      <c r="CH46" s="387"/>
      <c r="CI46" s="387"/>
      <c r="CJ46" s="387"/>
      <c r="CK46" s="387"/>
      <c r="CL46" s="387"/>
      <c r="CM46" s="387"/>
      <c r="CN46" s="387"/>
      <c r="CO46" s="387"/>
      <c r="CP46" s="387"/>
      <c r="CQ46" s="388"/>
      <c r="CR46" s="389">
        <v>1421917</v>
      </c>
      <c r="CS46" s="390"/>
      <c r="CT46" s="390"/>
      <c r="CU46" s="390"/>
      <c r="CV46" s="390"/>
      <c r="CW46" s="390"/>
      <c r="CX46" s="390"/>
      <c r="CY46" s="391"/>
      <c r="CZ46" s="394">
        <v>5.3</v>
      </c>
      <c r="DA46" s="395"/>
      <c r="DB46" s="395"/>
      <c r="DC46" s="490"/>
      <c r="DD46" s="398">
        <v>1333435</v>
      </c>
      <c r="DE46" s="390"/>
      <c r="DF46" s="390"/>
      <c r="DG46" s="390"/>
      <c r="DH46" s="390"/>
      <c r="DI46" s="390"/>
      <c r="DJ46" s="390"/>
      <c r="DK46" s="391"/>
      <c r="DL46" s="484"/>
      <c r="DM46" s="485"/>
      <c r="DN46" s="485"/>
      <c r="DO46" s="485"/>
      <c r="DP46" s="485"/>
      <c r="DQ46" s="485"/>
      <c r="DR46" s="485"/>
      <c r="DS46" s="485"/>
      <c r="DT46" s="485"/>
      <c r="DU46" s="485"/>
      <c r="DV46" s="486"/>
      <c r="DW46" s="487"/>
      <c r="DX46" s="488"/>
      <c r="DY46" s="488"/>
      <c r="DZ46" s="488"/>
      <c r="EA46" s="488"/>
      <c r="EB46" s="488"/>
      <c r="EC46" s="489"/>
    </row>
    <row r="47" spans="2:133" ht="11.25" customHeight="1">
      <c r="CD47" s="503"/>
      <c r="CE47" s="504"/>
      <c r="CF47" s="386" t="s">
        <v>351</v>
      </c>
      <c r="CG47" s="387"/>
      <c r="CH47" s="387"/>
      <c r="CI47" s="387"/>
      <c r="CJ47" s="387"/>
      <c r="CK47" s="387"/>
      <c r="CL47" s="387"/>
      <c r="CM47" s="387"/>
      <c r="CN47" s="387"/>
      <c r="CO47" s="387"/>
      <c r="CP47" s="387"/>
      <c r="CQ47" s="388"/>
      <c r="CR47" s="389" t="s">
        <v>231</v>
      </c>
      <c r="CS47" s="425"/>
      <c r="CT47" s="425"/>
      <c r="CU47" s="425"/>
      <c r="CV47" s="425"/>
      <c r="CW47" s="425"/>
      <c r="CX47" s="425"/>
      <c r="CY47" s="426"/>
      <c r="CZ47" s="394" t="s">
        <v>122</v>
      </c>
      <c r="DA47" s="423"/>
      <c r="DB47" s="423"/>
      <c r="DC47" s="427"/>
      <c r="DD47" s="398" t="s">
        <v>231</v>
      </c>
      <c r="DE47" s="425"/>
      <c r="DF47" s="425"/>
      <c r="DG47" s="425"/>
      <c r="DH47" s="425"/>
      <c r="DI47" s="425"/>
      <c r="DJ47" s="425"/>
      <c r="DK47" s="426"/>
      <c r="DL47" s="484"/>
      <c r="DM47" s="485"/>
      <c r="DN47" s="485"/>
      <c r="DO47" s="485"/>
      <c r="DP47" s="485"/>
      <c r="DQ47" s="485"/>
      <c r="DR47" s="485"/>
      <c r="DS47" s="485"/>
      <c r="DT47" s="485"/>
      <c r="DU47" s="485"/>
      <c r="DV47" s="486"/>
      <c r="DW47" s="487"/>
      <c r="DX47" s="488"/>
      <c r="DY47" s="488"/>
      <c r="DZ47" s="488"/>
      <c r="EA47" s="488"/>
      <c r="EB47" s="488"/>
      <c r="EC47" s="489"/>
    </row>
    <row r="48" spans="2:133">
      <c r="CD48" s="505"/>
      <c r="CE48" s="506"/>
      <c r="CF48" s="386" t="s">
        <v>352</v>
      </c>
      <c r="CG48" s="387"/>
      <c r="CH48" s="387"/>
      <c r="CI48" s="387"/>
      <c r="CJ48" s="387"/>
      <c r="CK48" s="387"/>
      <c r="CL48" s="387"/>
      <c r="CM48" s="387"/>
      <c r="CN48" s="387"/>
      <c r="CO48" s="387"/>
      <c r="CP48" s="387"/>
      <c r="CQ48" s="388"/>
      <c r="CR48" s="389" t="s">
        <v>122</v>
      </c>
      <c r="CS48" s="390"/>
      <c r="CT48" s="390"/>
      <c r="CU48" s="390"/>
      <c r="CV48" s="390"/>
      <c r="CW48" s="390"/>
      <c r="CX48" s="390"/>
      <c r="CY48" s="391"/>
      <c r="CZ48" s="394" t="s">
        <v>122</v>
      </c>
      <c r="DA48" s="395"/>
      <c r="DB48" s="395"/>
      <c r="DC48" s="490"/>
      <c r="DD48" s="398" t="s">
        <v>231</v>
      </c>
      <c r="DE48" s="390"/>
      <c r="DF48" s="390"/>
      <c r="DG48" s="390"/>
      <c r="DH48" s="390"/>
      <c r="DI48" s="390"/>
      <c r="DJ48" s="390"/>
      <c r="DK48" s="391"/>
      <c r="DL48" s="484"/>
      <c r="DM48" s="485"/>
      <c r="DN48" s="485"/>
      <c r="DO48" s="485"/>
      <c r="DP48" s="485"/>
      <c r="DQ48" s="485"/>
      <c r="DR48" s="485"/>
      <c r="DS48" s="485"/>
      <c r="DT48" s="485"/>
      <c r="DU48" s="485"/>
      <c r="DV48" s="486"/>
      <c r="DW48" s="487"/>
      <c r="DX48" s="488"/>
      <c r="DY48" s="488"/>
      <c r="DZ48" s="488"/>
      <c r="EA48" s="488"/>
      <c r="EB48" s="488"/>
      <c r="EC48" s="489"/>
    </row>
    <row r="49" spans="82:133" ht="11.25" customHeight="1">
      <c r="CD49" s="434" t="s">
        <v>353</v>
      </c>
      <c r="CE49" s="435"/>
      <c r="CF49" s="435"/>
      <c r="CG49" s="435"/>
      <c r="CH49" s="435"/>
      <c r="CI49" s="435"/>
      <c r="CJ49" s="435"/>
      <c r="CK49" s="435"/>
      <c r="CL49" s="435"/>
      <c r="CM49" s="435"/>
      <c r="CN49" s="435"/>
      <c r="CO49" s="435"/>
      <c r="CP49" s="435"/>
      <c r="CQ49" s="436"/>
      <c r="CR49" s="469">
        <v>26793121</v>
      </c>
      <c r="CS49" s="459"/>
      <c r="CT49" s="459"/>
      <c r="CU49" s="459"/>
      <c r="CV49" s="459"/>
      <c r="CW49" s="459"/>
      <c r="CX49" s="459"/>
      <c r="CY49" s="491"/>
      <c r="CZ49" s="474">
        <v>100</v>
      </c>
      <c r="DA49" s="492"/>
      <c r="DB49" s="492"/>
      <c r="DC49" s="493"/>
      <c r="DD49" s="494">
        <v>15968698</v>
      </c>
      <c r="DE49" s="459"/>
      <c r="DF49" s="459"/>
      <c r="DG49" s="459"/>
      <c r="DH49" s="459"/>
      <c r="DI49" s="459"/>
      <c r="DJ49" s="459"/>
      <c r="DK49" s="491"/>
      <c r="DL49" s="495"/>
      <c r="DM49" s="496"/>
      <c r="DN49" s="496"/>
      <c r="DO49" s="496"/>
      <c r="DP49" s="496"/>
      <c r="DQ49" s="496"/>
      <c r="DR49" s="496"/>
      <c r="DS49" s="496"/>
      <c r="DT49" s="496"/>
      <c r="DU49" s="496"/>
      <c r="DV49" s="497"/>
      <c r="DW49" s="498"/>
      <c r="DX49" s="499"/>
      <c r="DY49" s="499"/>
      <c r="DZ49" s="499"/>
      <c r="EA49" s="499"/>
      <c r="EB49" s="499"/>
      <c r="EC49" s="500"/>
    </row>
    <row r="50" spans="82:133" hidden="1"/>
    <row r="51" spans="82:133" hidden="1"/>
    <row r="52" spans="82:133" hidden="1"/>
    <row r="53" spans="82:133" hidden="1"/>
  </sheetData>
  <sheetProtection algorithmName="SHA-512" hashValue="oqwEn1VPMULlTs+EGkyKKDcLIlLkp49Duo3iV4hrJcY/bWvReAGXTe1FjFslDQzGnMr5d5qiEfBssyH9wI9xHQ==" saltValue="/ZTIj6dIYvxXVUh6GapW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59055118110236227" right="0" top="0.59055118110236227" bottom="0.59055118110236227" header="0.39370078740157483" footer="0.39370078740157483"/>
  <pageSetup paperSize="9" scale="65" orientation="landscape" horizont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22" sqref="B22:P22"/>
    </sheetView>
  </sheetViews>
  <sheetFormatPr defaultColWidth="0" defaultRowHeight="13.5" zeroHeight="1"/>
  <cols>
    <col min="1" max="130" width="2.75" style="268" customWidth="1"/>
    <col min="131" max="131" width="1.625" style="268" customWidth="1"/>
    <col min="132" max="16384" width="9" style="268"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88" t="s">
        <v>355</v>
      </c>
      <c r="DK2" s="789"/>
      <c r="DL2" s="789"/>
      <c r="DM2" s="789"/>
      <c r="DN2" s="789"/>
      <c r="DO2" s="790"/>
      <c r="DP2" s="229"/>
      <c r="DQ2" s="788" t="s">
        <v>356</v>
      </c>
      <c r="DR2" s="789"/>
      <c r="DS2" s="789"/>
      <c r="DT2" s="789"/>
      <c r="DU2" s="789"/>
      <c r="DV2" s="789"/>
      <c r="DW2" s="789"/>
      <c r="DX2" s="789"/>
      <c r="DY2" s="789"/>
      <c r="DZ2" s="79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91" t="s">
        <v>357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8" t="s">
        <v>359</v>
      </c>
      <c r="B5" s="769"/>
      <c r="C5" s="769"/>
      <c r="D5" s="769"/>
      <c r="E5" s="769"/>
      <c r="F5" s="769"/>
      <c r="G5" s="769"/>
      <c r="H5" s="769"/>
      <c r="I5" s="769"/>
      <c r="J5" s="769"/>
      <c r="K5" s="769"/>
      <c r="L5" s="769"/>
      <c r="M5" s="769"/>
      <c r="N5" s="769"/>
      <c r="O5" s="769"/>
      <c r="P5" s="770"/>
      <c r="Q5" s="745" t="s">
        <v>360</v>
      </c>
      <c r="R5" s="746"/>
      <c r="S5" s="746"/>
      <c r="T5" s="746"/>
      <c r="U5" s="747"/>
      <c r="V5" s="745" t="s">
        <v>361</v>
      </c>
      <c r="W5" s="746"/>
      <c r="X5" s="746"/>
      <c r="Y5" s="746"/>
      <c r="Z5" s="747"/>
      <c r="AA5" s="745" t="s">
        <v>362</v>
      </c>
      <c r="AB5" s="746"/>
      <c r="AC5" s="746"/>
      <c r="AD5" s="746"/>
      <c r="AE5" s="746"/>
      <c r="AF5" s="792" t="s">
        <v>363</v>
      </c>
      <c r="AG5" s="746"/>
      <c r="AH5" s="746"/>
      <c r="AI5" s="746"/>
      <c r="AJ5" s="757"/>
      <c r="AK5" s="746" t="s">
        <v>364</v>
      </c>
      <c r="AL5" s="746"/>
      <c r="AM5" s="746"/>
      <c r="AN5" s="746"/>
      <c r="AO5" s="747"/>
      <c r="AP5" s="745" t="s">
        <v>365</v>
      </c>
      <c r="AQ5" s="746"/>
      <c r="AR5" s="746"/>
      <c r="AS5" s="746"/>
      <c r="AT5" s="747"/>
      <c r="AU5" s="745" t="s">
        <v>366</v>
      </c>
      <c r="AV5" s="746"/>
      <c r="AW5" s="746"/>
      <c r="AX5" s="746"/>
      <c r="AY5" s="757"/>
      <c r="AZ5" s="236"/>
      <c r="BA5" s="236"/>
      <c r="BB5" s="236"/>
      <c r="BC5" s="236"/>
      <c r="BD5" s="236"/>
      <c r="BE5" s="237"/>
      <c r="BF5" s="237"/>
      <c r="BG5" s="237"/>
      <c r="BH5" s="237"/>
      <c r="BI5" s="237"/>
      <c r="BJ5" s="237"/>
      <c r="BK5" s="237"/>
      <c r="BL5" s="237"/>
      <c r="BM5" s="237"/>
      <c r="BN5" s="237"/>
      <c r="BO5" s="237"/>
      <c r="BP5" s="237"/>
      <c r="BQ5" s="768" t="s">
        <v>367</v>
      </c>
      <c r="BR5" s="769"/>
      <c r="BS5" s="769"/>
      <c r="BT5" s="769"/>
      <c r="BU5" s="769"/>
      <c r="BV5" s="769"/>
      <c r="BW5" s="769"/>
      <c r="BX5" s="769"/>
      <c r="BY5" s="769"/>
      <c r="BZ5" s="769"/>
      <c r="CA5" s="769"/>
      <c r="CB5" s="769"/>
      <c r="CC5" s="769"/>
      <c r="CD5" s="769"/>
      <c r="CE5" s="769"/>
      <c r="CF5" s="769"/>
      <c r="CG5" s="770"/>
      <c r="CH5" s="745" t="s">
        <v>368</v>
      </c>
      <c r="CI5" s="746"/>
      <c r="CJ5" s="746"/>
      <c r="CK5" s="746"/>
      <c r="CL5" s="747"/>
      <c r="CM5" s="745" t="s">
        <v>369</v>
      </c>
      <c r="CN5" s="746"/>
      <c r="CO5" s="746"/>
      <c r="CP5" s="746"/>
      <c r="CQ5" s="747"/>
      <c r="CR5" s="745" t="s">
        <v>370</v>
      </c>
      <c r="CS5" s="746"/>
      <c r="CT5" s="746"/>
      <c r="CU5" s="746"/>
      <c r="CV5" s="747"/>
      <c r="CW5" s="745" t="s">
        <v>371</v>
      </c>
      <c r="CX5" s="746"/>
      <c r="CY5" s="746"/>
      <c r="CZ5" s="746"/>
      <c r="DA5" s="747"/>
      <c r="DB5" s="745" t="s">
        <v>372</v>
      </c>
      <c r="DC5" s="746"/>
      <c r="DD5" s="746"/>
      <c r="DE5" s="746"/>
      <c r="DF5" s="747"/>
      <c r="DG5" s="751" t="s">
        <v>373</v>
      </c>
      <c r="DH5" s="752"/>
      <c r="DI5" s="752"/>
      <c r="DJ5" s="752"/>
      <c r="DK5" s="753"/>
      <c r="DL5" s="751" t="s">
        <v>374</v>
      </c>
      <c r="DM5" s="752"/>
      <c r="DN5" s="752"/>
      <c r="DO5" s="752"/>
      <c r="DP5" s="753"/>
      <c r="DQ5" s="745" t="s">
        <v>375</v>
      </c>
      <c r="DR5" s="746"/>
      <c r="DS5" s="746"/>
      <c r="DT5" s="746"/>
      <c r="DU5" s="747"/>
      <c r="DV5" s="745" t="s">
        <v>366</v>
      </c>
      <c r="DW5" s="746"/>
      <c r="DX5" s="746"/>
      <c r="DY5" s="746"/>
      <c r="DZ5" s="757"/>
      <c r="EA5" s="234"/>
    </row>
    <row r="6" spans="1:131" s="235" customFormat="1" ht="26.25" customHeight="1" thickBot="1">
      <c r="A6" s="771"/>
      <c r="B6" s="772"/>
      <c r="C6" s="772"/>
      <c r="D6" s="772"/>
      <c r="E6" s="772"/>
      <c r="F6" s="772"/>
      <c r="G6" s="772"/>
      <c r="H6" s="772"/>
      <c r="I6" s="772"/>
      <c r="J6" s="772"/>
      <c r="K6" s="772"/>
      <c r="L6" s="772"/>
      <c r="M6" s="772"/>
      <c r="N6" s="772"/>
      <c r="O6" s="772"/>
      <c r="P6" s="773"/>
      <c r="Q6" s="748"/>
      <c r="R6" s="749"/>
      <c r="S6" s="749"/>
      <c r="T6" s="749"/>
      <c r="U6" s="750"/>
      <c r="V6" s="748"/>
      <c r="W6" s="749"/>
      <c r="X6" s="749"/>
      <c r="Y6" s="749"/>
      <c r="Z6" s="750"/>
      <c r="AA6" s="748"/>
      <c r="AB6" s="749"/>
      <c r="AC6" s="749"/>
      <c r="AD6" s="749"/>
      <c r="AE6" s="749"/>
      <c r="AF6" s="793"/>
      <c r="AG6" s="749"/>
      <c r="AH6" s="749"/>
      <c r="AI6" s="749"/>
      <c r="AJ6" s="758"/>
      <c r="AK6" s="749"/>
      <c r="AL6" s="749"/>
      <c r="AM6" s="749"/>
      <c r="AN6" s="749"/>
      <c r="AO6" s="750"/>
      <c r="AP6" s="748"/>
      <c r="AQ6" s="749"/>
      <c r="AR6" s="749"/>
      <c r="AS6" s="749"/>
      <c r="AT6" s="750"/>
      <c r="AU6" s="748"/>
      <c r="AV6" s="749"/>
      <c r="AW6" s="749"/>
      <c r="AX6" s="749"/>
      <c r="AY6" s="758"/>
      <c r="AZ6" s="232"/>
      <c r="BA6" s="232"/>
      <c r="BB6" s="232"/>
      <c r="BC6" s="232"/>
      <c r="BD6" s="232"/>
      <c r="BE6" s="233"/>
      <c r="BF6" s="233"/>
      <c r="BG6" s="233"/>
      <c r="BH6" s="233"/>
      <c r="BI6" s="233"/>
      <c r="BJ6" s="233"/>
      <c r="BK6" s="233"/>
      <c r="BL6" s="233"/>
      <c r="BM6" s="233"/>
      <c r="BN6" s="233"/>
      <c r="BO6" s="233"/>
      <c r="BP6" s="233"/>
      <c r="BQ6" s="771"/>
      <c r="BR6" s="772"/>
      <c r="BS6" s="772"/>
      <c r="BT6" s="772"/>
      <c r="BU6" s="772"/>
      <c r="BV6" s="772"/>
      <c r="BW6" s="772"/>
      <c r="BX6" s="772"/>
      <c r="BY6" s="772"/>
      <c r="BZ6" s="772"/>
      <c r="CA6" s="772"/>
      <c r="CB6" s="772"/>
      <c r="CC6" s="772"/>
      <c r="CD6" s="772"/>
      <c r="CE6" s="772"/>
      <c r="CF6" s="772"/>
      <c r="CG6" s="773"/>
      <c r="CH6" s="748"/>
      <c r="CI6" s="749"/>
      <c r="CJ6" s="749"/>
      <c r="CK6" s="749"/>
      <c r="CL6" s="750"/>
      <c r="CM6" s="748"/>
      <c r="CN6" s="749"/>
      <c r="CO6" s="749"/>
      <c r="CP6" s="749"/>
      <c r="CQ6" s="750"/>
      <c r="CR6" s="748"/>
      <c r="CS6" s="749"/>
      <c r="CT6" s="749"/>
      <c r="CU6" s="749"/>
      <c r="CV6" s="750"/>
      <c r="CW6" s="748"/>
      <c r="CX6" s="749"/>
      <c r="CY6" s="749"/>
      <c r="CZ6" s="749"/>
      <c r="DA6" s="750"/>
      <c r="DB6" s="748"/>
      <c r="DC6" s="749"/>
      <c r="DD6" s="749"/>
      <c r="DE6" s="749"/>
      <c r="DF6" s="750"/>
      <c r="DG6" s="754"/>
      <c r="DH6" s="755"/>
      <c r="DI6" s="755"/>
      <c r="DJ6" s="755"/>
      <c r="DK6" s="756"/>
      <c r="DL6" s="754"/>
      <c r="DM6" s="755"/>
      <c r="DN6" s="755"/>
      <c r="DO6" s="755"/>
      <c r="DP6" s="756"/>
      <c r="DQ6" s="748"/>
      <c r="DR6" s="749"/>
      <c r="DS6" s="749"/>
      <c r="DT6" s="749"/>
      <c r="DU6" s="750"/>
      <c r="DV6" s="748"/>
      <c r="DW6" s="749"/>
      <c r="DX6" s="749"/>
      <c r="DY6" s="749"/>
      <c r="DZ6" s="758"/>
      <c r="EA6" s="234"/>
    </row>
    <row r="7" spans="1:131" s="235" customFormat="1" ht="26.25" customHeight="1" thickTop="1">
      <c r="A7" s="238">
        <v>1</v>
      </c>
      <c r="B7" s="759" t="s">
        <v>376</v>
      </c>
      <c r="C7" s="760"/>
      <c r="D7" s="760"/>
      <c r="E7" s="760"/>
      <c r="F7" s="760"/>
      <c r="G7" s="760"/>
      <c r="H7" s="760"/>
      <c r="I7" s="760"/>
      <c r="J7" s="760"/>
      <c r="K7" s="760"/>
      <c r="L7" s="760"/>
      <c r="M7" s="760"/>
      <c r="N7" s="760"/>
      <c r="O7" s="760"/>
      <c r="P7" s="761"/>
      <c r="Q7" s="762">
        <v>28351</v>
      </c>
      <c r="R7" s="763"/>
      <c r="S7" s="763"/>
      <c r="T7" s="763"/>
      <c r="U7" s="763"/>
      <c r="V7" s="763">
        <v>26800</v>
      </c>
      <c r="W7" s="763"/>
      <c r="X7" s="763"/>
      <c r="Y7" s="763"/>
      <c r="Z7" s="763"/>
      <c r="AA7" s="763">
        <v>1551</v>
      </c>
      <c r="AB7" s="763"/>
      <c r="AC7" s="763"/>
      <c r="AD7" s="763"/>
      <c r="AE7" s="764"/>
      <c r="AF7" s="765">
        <v>1262</v>
      </c>
      <c r="AG7" s="766"/>
      <c r="AH7" s="766"/>
      <c r="AI7" s="766"/>
      <c r="AJ7" s="767"/>
      <c r="AK7" s="808">
        <v>992</v>
      </c>
      <c r="AL7" s="809"/>
      <c r="AM7" s="809"/>
      <c r="AN7" s="809"/>
      <c r="AO7" s="809"/>
      <c r="AP7" s="809">
        <v>23518</v>
      </c>
      <c r="AQ7" s="809"/>
      <c r="AR7" s="809"/>
      <c r="AS7" s="809"/>
      <c r="AT7" s="809"/>
      <c r="AU7" s="810"/>
      <c r="AV7" s="810"/>
      <c r="AW7" s="810"/>
      <c r="AX7" s="810"/>
      <c r="AY7" s="811"/>
      <c r="AZ7" s="232"/>
      <c r="BA7" s="232"/>
      <c r="BB7" s="232"/>
      <c r="BC7" s="232"/>
      <c r="BD7" s="232"/>
      <c r="BE7" s="233"/>
      <c r="BF7" s="233"/>
      <c r="BG7" s="233"/>
      <c r="BH7" s="233"/>
      <c r="BI7" s="233"/>
      <c r="BJ7" s="233"/>
      <c r="BK7" s="233"/>
      <c r="BL7" s="233"/>
      <c r="BM7" s="233"/>
      <c r="BN7" s="233"/>
      <c r="BO7" s="233"/>
      <c r="BP7" s="233"/>
      <c r="BQ7" s="239">
        <v>1</v>
      </c>
      <c r="BR7" s="364" t="s">
        <v>585</v>
      </c>
      <c r="BS7" s="794" t="s">
        <v>581</v>
      </c>
      <c r="BT7" s="795"/>
      <c r="BU7" s="795"/>
      <c r="BV7" s="795"/>
      <c r="BW7" s="795"/>
      <c r="BX7" s="795"/>
      <c r="BY7" s="795"/>
      <c r="BZ7" s="795"/>
      <c r="CA7" s="795"/>
      <c r="CB7" s="795"/>
      <c r="CC7" s="795"/>
      <c r="CD7" s="795"/>
      <c r="CE7" s="795"/>
      <c r="CF7" s="795"/>
      <c r="CG7" s="796"/>
      <c r="CH7" s="805">
        <v>16</v>
      </c>
      <c r="CI7" s="806"/>
      <c r="CJ7" s="806"/>
      <c r="CK7" s="806"/>
      <c r="CL7" s="807"/>
      <c r="CM7" s="805">
        <v>107</v>
      </c>
      <c r="CN7" s="806"/>
      <c r="CO7" s="806"/>
      <c r="CP7" s="806"/>
      <c r="CQ7" s="807"/>
      <c r="CR7" s="805">
        <v>45</v>
      </c>
      <c r="CS7" s="806"/>
      <c r="CT7" s="806"/>
      <c r="CU7" s="806"/>
      <c r="CV7" s="807"/>
      <c r="CW7" s="805" t="s">
        <v>579</v>
      </c>
      <c r="CX7" s="806"/>
      <c r="CY7" s="806"/>
      <c r="CZ7" s="806"/>
      <c r="DA7" s="807"/>
      <c r="DB7" s="805" t="s">
        <v>579</v>
      </c>
      <c r="DC7" s="806"/>
      <c r="DD7" s="806"/>
      <c r="DE7" s="806"/>
      <c r="DF7" s="807"/>
      <c r="DG7" s="805" t="s">
        <v>579</v>
      </c>
      <c r="DH7" s="806"/>
      <c r="DI7" s="806"/>
      <c r="DJ7" s="806"/>
      <c r="DK7" s="807"/>
      <c r="DL7" s="805">
        <v>98</v>
      </c>
      <c r="DM7" s="806"/>
      <c r="DN7" s="806"/>
      <c r="DO7" s="806"/>
      <c r="DP7" s="807"/>
      <c r="DQ7" s="805">
        <v>30</v>
      </c>
      <c r="DR7" s="806"/>
      <c r="DS7" s="806"/>
      <c r="DT7" s="806"/>
      <c r="DU7" s="807"/>
      <c r="DV7" s="797"/>
      <c r="DW7" s="798"/>
      <c r="DX7" s="798"/>
      <c r="DY7" s="798"/>
      <c r="DZ7" s="799"/>
      <c r="EA7" s="234"/>
    </row>
    <row r="8" spans="1:131" s="235" customFormat="1" ht="26.25" customHeight="1">
      <c r="A8" s="240">
        <v>2</v>
      </c>
      <c r="B8" s="780" t="s">
        <v>377</v>
      </c>
      <c r="C8" s="781"/>
      <c r="D8" s="781"/>
      <c r="E8" s="781"/>
      <c r="F8" s="781"/>
      <c r="G8" s="781"/>
      <c r="H8" s="781"/>
      <c r="I8" s="781"/>
      <c r="J8" s="781"/>
      <c r="K8" s="781"/>
      <c r="L8" s="781"/>
      <c r="M8" s="781"/>
      <c r="N8" s="781"/>
      <c r="O8" s="781"/>
      <c r="P8" s="782"/>
      <c r="Q8" s="783">
        <v>3</v>
      </c>
      <c r="R8" s="784"/>
      <c r="S8" s="784"/>
      <c r="T8" s="784"/>
      <c r="U8" s="784"/>
      <c r="V8" s="784">
        <v>1</v>
      </c>
      <c r="W8" s="784"/>
      <c r="X8" s="784"/>
      <c r="Y8" s="784"/>
      <c r="Z8" s="784"/>
      <c r="AA8" s="784">
        <v>2</v>
      </c>
      <c r="AB8" s="784"/>
      <c r="AC8" s="784"/>
      <c r="AD8" s="784"/>
      <c r="AE8" s="785"/>
      <c r="AF8" s="800">
        <v>2</v>
      </c>
      <c r="AG8" s="801"/>
      <c r="AH8" s="801"/>
      <c r="AI8" s="801"/>
      <c r="AJ8" s="802"/>
      <c r="AK8" s="803" t="s">
        <v>578</v>
      </c>
      <c r="AL8" s="804"/>
      <c r="AM8" s="804"/>
      <c r="AN8" s="804"/>
      <c r="AO8" s="804"/>
      <c r="AP8" s="804" t="s">
        <v>578</v>
      </c>
      <c r="AQ8" s="804"/>
      <c r="AR8" s="804"/>
      <c r="AS8" s="804"/>
      <c r="AT8" s="804"/>
      <c r="AU8" s="786"/>
      <c r="AV8" s="786"/>
      <c r="AW8" s="786"/>
      <c r="AX8" s="786"/>
      <c r="AY8" s="787"/>
      <c r="AZ8" s="232"/>
      <c r="BA8" s="232"/>
      <c r="BB8" s="232"/>
      <c r="BC8" s="232"/>
      <c r="BD8" s="232"/>
      <c r="BE8" s="233"/>
      <c r="BF8" s="233"/>
      <c r="BG8" s="233"/>
      <c r="BH8" s="233"/>
      <c r="BI8" s="233"/>
      <c r="BJ8" s="233"/>
      <c r="BK8" s="233"/>
      <c r="BL8" s="233"/>
      <c r="BM8" s="233"/>
      <c r="BN8" s="233"/>
      <c r="BO8" s="233"/>
      <c r="BP8" s="233"/>
      <c r="BQ8" s="241">
        <v>2</v>
      </c>
      <c r="BR8" s="242"/>
      <c r="BS8" s="812" t="s">
        <v>582</v>
      </c>
      <c r="BT8" s="813"/>
      <c r="BU8" s="813"/>
      <c r="BV8" s="813"/>
      <c r="BW8" s="813"/>
      <c r="BX8" s="813"/>
      <c r="BY8" s="813"/>
      <c r="BZ8" s="813"/>
      <c r="CA8" s="813"/>
      <c r="CB8" s="813"/>
      <c r="CC8" s="813"/>
      <c r="CD8" s="813"/>
      <c r="CE8" s="813"/>
      <c r="CF8" s="813"/>
      <c r="CG8" s="814"/>
      <c r="CH8" s="774">
        <v>1</v>
      </c>
      <c r="CI8" s="775"/>
      <c r="CJ8" s="775"/>
      <c r="CK8" s="775"/>
      <c r="CL8" s="776"/>
      <c r="CM8" s="774">
        <v>100</v>
      </c>
      <c r="CN8" s="775"/>
      <c r="CO8" s="775"/>
      <c r="CP8" s="775"/>
      <c r="CQ8" s="776"/>
      <c r="CR8" s="774">
        <v>5</v>
      </c>
      <c r="CS8" s="775"/>
      <c r="CT8" s="775"/>
      <c r="CU8" s="775"/>
      <c r="CV8" s="776"/>
      <c r="CW8" s="774">
        <v>64</v>
      </c>
      <c r="CX8" s="775"/>
      <c r="CY8" s="775"/>
      <c r="CZ8" s="775"/>
      <c r="DA8" s="776"/>
      <c r="DB8" s="774" t="s">
        <v>579</v>
      </c>
      <c r="DC8" s="775"/>
      <c r="DD8" s="775"/>
      <c r="DE8" s="775"/>
      <c r="DF8" s="776"/>
      <c r="DG8" s="774" t="s">
        <v>579</v>
      </c>
      <c r="DH8" s="775"/>
      <c r="DI8" s="775"/>
      <c r="DJ8" s="775"/>
      <c r="DK8" s="776"/>
      <c r="DL8" s="774" t="s">
        <v>579</v>
      </c>
      <c r="DM8" s="775"/>
      <c r="DN8" s="775"/>
      <c r="DO8" s="775"/>
      <c r="DP8" s="776"/>
      <c r="DQ8" s="774" t="s">
        <v>579</v>
      </c>
      <c r="DR8" s="775"/>
      <c r="DS8" s="775"/>
      <c r="DT8" s="775"/>
      <c r="DU8" s="776"/>
      <c r="DV8" s="777"/>
      <c r="DW8" s="778"/>
      <c r="DX8" s="778"/>
      <c r="DY8" s="778"/>
      <c r="DZ8" s="779"/>
      <c r="EA8" s="234"/>
    </row>
    <row r="9" spans="1:131" s="235" customFormat="1" ht="26.25" customHeight="1">
      <c r="A9" s="240">
        <v>3</v>
      </c>
      <c r="B9" s="780" t="s">
        <v>378</v>
      </c>
      <c r="C9" s="781"/>
      <c r="D9" s="781"/>
      <c r="E9" s="781"/>
      <c r="F9" s="781"/>
      <c r="G9" s="781"/>
      <c r="H9" s="781"/>
      <c r="I9" s="781"/>
      <c r="J9" s="781"/>
      <c r="K9" s="781"/>
      <c r="L9" s="781"/>
      <c r="M9" s="781"/>
      <c r="N9" s="781"/>
      <c r="O9" s="781"/>
      <c r="P9" s="782"/>
      <c r="Q9" s="783">
        <v>7</v>
      </c>
      <c r="R9" s="784"/>
      <c r="S9" s="784"/>
      <c r="T9" s="784"/>
      <c r="U9" s="784"/>
      <c r="V9" s="784">
        <v>2</v>
      </c>
      <c r="W9" s="784"/>
      <c r="X9" s="784"/>
      <c r="Y9" s="784"/>
      <c r="Z9" s="784"/>
      <c r="AA9" s="784">
        <v>5</v>
      </c>
      <c r="AB9" s="784"/>
      <c r="AC9" s="784"/>
      <c r="AD9" s="784"/>
      <c r="AE9" s="785"/>
      <c r="AF9" s="800">
        <v>5</v>
      </c>
      <c r="AG9" s="801"/>
      <c r="AH9" s="801"/>
      <c r="AI9" s="801"/>
      <c r="AJ9" s="802"/>
      <c r="AK9" s="803" t="s">
        <v>578</v>
      </c>
      <c r="AL9" s="804"/>
      <c r="AM9" s="804"/>
      <c r="AN9" s="804"/>
      <c r="AO9" s="804"/>
      <c r="AP9" s="804" t="s">
        <v>578</v>
      </c>
      <c r="AQ9" s="804"/>
      <c r="AR9" s="804"/>
      <c r="AS9" s="804"/>
      <c r="AT9" s="804"/>
      <c r="AU9" s="786"/>
      <c r="AV9" s="786"/>
      <c r="AW9" s="786"/>
      <c r="AX9" s="786"/>
      <c r="AY9" s="787"/>
      <c r="AZ9" s="232"/>
      <c r="BA9" s="232"/>
      <c r="BB9" s="232"/>
      <c r="BC9" s="232"/>
      <c r="BD9" s="232"/>
      <c r="BE9" s="233"/>
      <c r="BF9" s="233"/>
      <c r="BG9" s="233"/>
      <c r="BH9" s="233"/>
      <c r="BI9" s="233"/>
      <c r="BJ9" s="233"/>
      <c r="BK9" s="233"/>
      <c r="BL9" s="233"/>
      <c r="BM9" s="233"/>
      <c r="BN9" s="233"/>
      <c r="BO9" s="233"/>
      <c r="BP9" s="233"/>
      <c r="BQ9" s="241">
        <v>3</v>
      </c>
      <c r="BR9" s="242"/>
      <c r="BS9" s="812" t="s">
        <v>583</v>
      </c>
      <c r="BT9" s="813"/>
      <c r="BU9" s="813"/>
      <c r="BV9" s="813"/>
      <c r="BW9" s="813"/>
      <c r="BX9" s="813"/>
      <c r="BY9" s="813"/>
      <c r="BZ9" s="813"/>
      <c r="CA9" s="813"/>
      <c r="CB9" s="813"/>
      <c r="CC9" s="813"/>
      <c r="CD9" s="813"/>
      <c r="CE9" s="813"/>
      <c r="CF9" s="813"/>
      <c r="CG9" s="814"/>
      <c r="CH9" s="774">
        <v>0</v>
      </c>
      <c r="CI9" s="775"/>
      <c r="CJ9" s="775"/>
      <c r="CK9" s="775"/>
      <c r="CL9" s="776"/>
      <c r="CM9" s="774">
        <v>50</v>
      </c>
      <c r="CN9" s="775"/>
      <c r="CO9" s="775"/>
      <c r="CP9" s="775"/>
      <c r="CQ9" s="776"/>
      <c r="CR9" s="774">
        <v>50</v>
      </c>
      <c r="CS9" s="775"/>
      <c r="CT9" s="775"/>
      <c r="CU9" s="775"/>
      <c r="CV9" s="776"/>
      <c r="CW9" s="774" t="s">
        <v>579</v>
      </c>
      <c r="CX9" s="775"/>
      <c r="CY9" s="775"/>
      <c r="CZ9" s="775"/>
      <c r="DA9" s="776"/>
      <c r="DB9" s="774" t="s">
        <v>579</v>
      </c>
      <c r="DC9" s="775"/>
      <c r="DD9" s="775"/>
      <c r="DE9" s="775"/>
      <c r="DF9" s="776"/>
      <c r="DG9" s="774" t="s">
        <v>579</v>
      </c>
      <c r="DH9" s="775"/>
      <c r="DI9" s="775"/>
      <c r="DJ9" s="775"/>
      <c r="DK9" s="776"/>
      <c r="DL9" s="774" t="s">
        <v>579</v>
      </c>
      <c r="DM9" s="775"/>
      <c r="DN9" s="775"/>
      <c r="DO9" s="775"/>
      <c r="DP9" s="776"/>
      <c r="DQ9" s="774" t="s">
        <v>579</v>
      </c>
      <c r="DR9" s="775"/>
      <c r="DS9" s="775"/>
      <c r="DT9" s="775"/>
      <c r="DU9" s="776"/>
      <c r="DV9" s="777"/>
      <c r="DW9" s="778"/>
      <c r="DX9" s="778"/>
      <c r="DY9" s="778"/>
      <c r="DZ9" s="779"/>
      <c r="EA9" s="234"/>
    </row>
    <row r="10" spans="1:131" s="235" customFormat="1" ht="26.25" customHeight="1">
      <c r="A10" s="240">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800"/>
      <c r="AG10" s="801"/>
      <c r="AH10" s="801"/>
      <c r="AI10" s="801"/>
      <c r="AJ10" s="802"/>
      <c r="AK10" s="803"/>
      <c r="AL10" s="804"/>
      <c r="AM10" s="804"/>
      <c r="AN10" s="804"/>
      <c r="AO10" s="804"/>
      <c r="AP10" s="804"/>
      <c r="AQ10" s="804"/>
      <c r="AR10" s="804"/>
      <c r="AS10" s="804"/>
      <c r="AT10" s="804"/>
      <c r="AU10" s="786"/>
      <c r="AV10" s="786"/>
      <c r="AW10" s="786"/>
      <c r="AX10" s="786"/>
      <c r="AY10" s="787"/>
      <c r="AZ10" s="232"/>
      <c r="BA10" s="232"/>
      <c r="BB10" s="232"/>
      <c r="BC10" s="232"/>
      <c r="BD10" s="232"/>
      <c r="BE10" s="233"/>
      <c r="BF10" s="233"/>
      <c r="BG10" s="233"/>
      <c r="BH10" s="233"/>
      <c r="BI10" s="233"/>
      <c r="BJ10" s="233"/>
      <c r="BK10" s="233"/>
      <c r="BL10" s="233"/>
      <c r="BM10" s="233"/>
      <c r="BN10" s="233"/>
      <c r="BO10" s="233"/>
      <c r="BP10" s="233"/>
      <c r="BQ10" s="241">
        <v>4</v>
      </c>
      <c r="BR10" s="242"/>
      <c r="BS10" s="812" t="s">
        <v>584</v>
      </c>
      <c r="BT10" s="813"/>
      <c r="BU10" s="813"/>
      <c r="BV10" s="813"/>
      <c r="BW10" s="813"/>
      <c r="BX10" s="813"/>
      <c r="BY10" s="813"/>
      <c r="BZ10" s="813"/>
      <c r="CA10" s="813"/>
      <c r="CB10" s="813"/>
      <c r="CC10" s="813"/>
      <c r="CD10" s="813"/>
      <c r="CE10" s="813"/>
      <c r="CF10" s="813"/>
      <c r="CG10" s="814"/>
      <c r="CH10" s="774">
        <v>1</v>
      </c>
      <c r="CI10" s="775"/>
      <c r="CJ10" s="775"/>
      <c r="CK10" s="775"/>
      <c r="CL10" s="776"/>
      <c r="CM10" s="774">
        <v>696</v>
      </c>
      <c r="CN10" s="775"/>
      <c r="CO10" s="775"/>
      <c r="CP10" s="775"/>
      <c r="CQ10" s="776"/>
      <c r="CR10" s="774">
        <v>5</v>
      </c>
      <c r="CS10" s="775"/>
      <c r="CT10" s="775"/>
      <c r="CU10" s="775"/>
      <c r="CV10" s="776"/>
      <c r="CW10" s="774" t="s">
        <v>579</v>
      </c>
      <c r="CX10" s="775"/>
      <c r="CY10" s="775"/>
      <c r="CZ10" s="775"/>
      <c r="DA10" s="776"/>
      <c r="DB10" s="774" t="s">
        <v>579</v>
      </c>
      <c r="DC10" s="775"/>
      <c r="DD10" s="775"/>
      <c r="DE10" s="775"/>
      <c r="DF10" s="776"/>
      <c r="DG10" s="774" t="s">
        <v>579</v>
      </c>
      <c r="DH10" s="775"/>
      <c r="DI10" s="775"/>
      <c r="DJ10" s="775"/>
      <c r="DK10" s="776"/>
      <c r="DL10" s="774" t="s">
        <v>579</v>
      </c>
      <c r="DM10" s="775"/>
      <c r="DN10" s="775"/>
      <c r="DO10" s="775"/>
      <c r="DP10" s="776"/>
      <c r="DQ10" s="774" t="s">
        <v>579</v>
      </c>
      <c r="DR10" s="775"/>
      <c r="DS10" s="775"/>
      <c r="DT10" s="775"/>
      <c r="DU10" s="776"/>
      <c r="DV10" s="777"/>
      <c r="DW10" s="778"/>
      <c r="DX10" s="778"/>
      <c r="DY10" s="778"/>
      <c r="DZ10" s="779"/>
      <c r="EA10" s="234"/>
    </row>
    <row r="11" spans="1:131" s="235" customFormat="1" ht="26.25" customHeight="1">
      <c r="A11" s="240">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800"/>
      <c r="AG11" s="801"/>
      <c r="AH11" s="801"/>
      <c r="AI11" s="801"/>
      <c r="AJ11" s="802"/>
      <c r="AK11" s="803"/>
      <c r="AL11" s="804"/>
      <c r="AM11" s="804"/>
      <c r="AN11" s="804"/>
      <c r="AO11" s="804"/>
      <c r="AP11" s="804"/>
      <c r="AQ11" s="804"/>
      <c r="AR11" s="804"/>
      <c r="AS11" s="804"/>
      <c r="AT11" s="804"/>
      <c r="AU11" s="786"/>
      <c r="AV11" s="786"/>
      <c r="AW11" s="786"/>
      <c r="AX11" s="786"/>
      <c r="AY11" s="787"/>
      <c r="AZ11" s="232"/>
      <c r="BA11" s="232"/>
      <c r="BB11" s="232"/>
      <c r="BC11" s="232"/>
      <c r="BD11" s="232"/>
      <c r="BE11" s="233"/>
      <c r="BF11" s="233"/>
      <c r="BG11" s="233"/>
      <c r="BH11" s="233"/>
      <c r="BI11" s="233"/>
      <c r="BJ11" s="233"/>
      <c r="BK11" s="233"/>
      <c r="BL11" s="233"/>
      <c r="BM11" s="233"/>
      <c r="BN11" s="233"/>
      <c r="BO11" s="233"/>
      <c r="BP11" s="233"/>
      <c r="BQ11" s="241">
        <v>5</v>
      </c>
      <c r="BR11" s="242"/>
      <c r="BS11" s="812"/>
      <c r="BT11" s="813"/>
      <c r="BU11" s="813"/>
      <c r="BV11" s="813"/>
      <c r="BW11" s="813"/>
      <c r="BX11" s="813"/>
      <c r="BY11" s="813"/>
      <c r="BZ11" s="813"/>
      <c r="CA11" s="813"/>
      <c r="CB11" s="813"/>
      <c r="CC11" s="813"/>
      <c r="CD11" s="813"/>
      <c r="CE11" s="813"/>
      <c r="CF11" s="813"/>
      <c r="CG11" s="814"/>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7"/>
      <c r="DW11" s="778"/>
      <c r="DX11" s="778"/>
      <c r="DY11" s="778"/>
      <c r="DZ11" s="779"/>
      <c r="EA11" s="234"/>
    </row>
    <row r="12" spans="1:131" s="235" customFormat="1" ht="26.25" customHeight="1">
      <c r="A12" s="240">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800"/>
      <c r="AG12" s="801"/>
      <c r="AH12" s="801"/>
      <c r="AI12" s="801"/>
      <c r="AJ12" s="802"/>
      <c r="AK12" s="803"/>
      <c r="AL12" s="804"/>
      <c r="AM12" s="804"/>
      <c r="AN12" s="804"/>
      <c r="AO12" s="804"/>
      <c r="AP12" s="804"/>
      <c r="AQ12" s="804"/>
      <c r="AR12" s="804"/>
      <c r="AS12" s="804"/>
      <c r="AT12" s="804"/>
      <c r="AU12" s="786"/>
      <c r="AV12" s="786"/>
      <c r="AW12" s="786"/>
      <c r="AX12" s="786"/>
      <c r="AY12" s="787"/>
      <c r="AZ12" s="232"/>
      <c r="BA12" s="232"/>
      <c r="BB12" s="232"/>
      <c r="BC12" s="232"/>
      <c r="BD12" s="232"/>
      <c r="BE12" s="233"/>
      <c r="BF12" s="233"/>
      <c r="BG12" s="233"/>
      <c r="BH12" s="233"/>
      <c r="BI12" s="233"/>
      <c r="BJ12" s="233"/>
      <c r="BK12" s="233"/>
      <c r="BL12" s="233"/>
      <c r="BM12" s="233"/>
      <c r="BN12" s="233"/>
      <c r="BO12" s="233"/>
      <c r="BP12" s="233"/>
      <c r="BQ12" s="241">
        <v>6</v>
      </c>
      <c r="BR12" s="242"/>
      <c r="BS12" s="812"/>
      <c r="BT12" s="813"/>
      <c r="BU12" s="813"/>
      <c r="BV12" s="813"/>
      <c r="BW12" s="813"/>
      <c r="BX12" s="813"/>
      <c r="BY12" s="813"/>
      <c r="BZ12" s="813"/>
      <c r="CA12" s="813"/>
      <c r="CB12" s="813"/>
      <c r="CC12" s="813"/>
      <c r="CD12" s="813"/>
      <c r="CE12" s="813"/>
      <c r="CF12" s="813"/>
      <c r="CG12" s="814"/>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7"/>
      <c r="DW12" s="778"/>
      <c r="DX12" s="778"/>
      <c r="DY12" s="778"/>
      <c r="DZ12" s="779"/>
      <c r="EA12" s="234"/>
    </row>
    <row r="13" spans="1:131" s="235" customFormat="1" ht="26.25" customHeight="1">
      <c r="A13" s="240">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800"/>
      <c r="AG13" s="801"/>
      <c r="AH13" s="801"/>
      <c r="AI13" s="801"/>
      <c r="AJ13" s="802"/>
      <c r="AK13" s="803"/>
      <c r="AL13" s="804"/>
      <c r="AM13" s="804"/>
      <c r="AN13" s="804"/>
      <c r="AO13" s="804"/>
      <c r="AP13" s="804"/>
      <c r="AQ13" s="804"/>
      <c r="AR13" s="804"/>
      <c r="AS13" s="804"/>
      <c r="AT13" s="804"/>
      <c r="AU13" s="786"/>
      <c r="AV13" s="786"/>
      <c r="AW13" s="786"/>
      <c r="AX13" s="786"/>
      <c r="AY13" s="787"/>
      <c r="AZ13" s="232"/>
      <c r="BA13" s="232"/>
      <c r="BB13" s="232"/>
      <c r="BC13" s="232"/>
      <c r="BD13" s="232"/>
      <c r="BE13" s="233"/>
      <c r="BF13" s="233"/>
      <c r="BG13" s="233"/>
      <c r="BH13" s="233"/>
      <c r="BI13" s="233"/>
      <c r="BJ13" s="233"/>
      <c r="BK13" s="233"/>
      <c r="BL13" s="233"/>
      <c r="BM13" s="233"/>
      <c r="BN13" s="233"/>
      <c r="BO13" s="233"/>
      <c r="BP13" s="233"/>
      <c r="BQ13" s="241">
        <v>7</v>
      </c>
      <c r="BR13" s="242"/>
      <c r="BS13" s="812"/>
      <c r="BT13" s="813"/>
      <c r="BU13" s="813"/>
      <c r="BV13" s="813"/>
      <c r="BW13" s="813"/>
      <c r="BX13" s="813"/>
      <c r="BY13" s="813"/>
      <c r="BZ13" s="813"/>
      <c r="CA13" s="813"/>
      <c r="CB13" s="813"/>
      <c r="CC13" s="813"/>
      <c r="CD13" s="813"/>
      <c r="CE13" s="813"/>
      <c r="CF13" s="813"/>
      <c r="CG13" s="814"/>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7"/>
      <c r="DW13" s="778"/>
      <c r="DX13" s="778"/>
      <c r="DY13" s="778"/>
      <c r="DZ13" s="779"/>
      <c r="EA13" s="234"/>
    </row>
    <row r="14" spans="1:131" s="235" customFormat="1" ht="26.25" customHeight="1">
      <c r="A14" s="240">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800"/>
      <c r="AG14" s="801"/>
      <c r="AH14" s="801"/>
      <c r="AI14" s="801"/>
      <c r="AJ14" s="802"/>
      <c r="AK14" s="803"/>
      <c r="AL14" s="804"/>
      <c r="AM14" s="804"/>
      <c r="AN14" s="804"/>
      <c r="AO14" s="804"/>
      <c r="AP14" s="804"/>
      <c r="AQ14" s="804"/>
      <c r="AR14" s="804"/>
      <c r="AS14" s="804"/>
      <c r="AT14" s="804"/>
      <c r="AU14" s="786"/>
      <c r="AV14" s="786"/>
      <c r="AW14" s="786"/>
      <c r="AX14" s="786"/>
      <c r="AY14" s="787"/>
      <c r="AZ14" s="232"/>
      <c r="BA14" s="232"/>
      <c r="BB14" s="232"/>
      <c r="BC14" s="232"/>
      <c r="BD14" s="232"/>
      <c r="BE14" s="233"/>
      <c r="BF14" s="233"/>
      <c r="BG14" s="233"/>
      <c r="BH14" s="233"/>
      <c r="BI14" s="233"/>
      <c r="BJ14" s="233"/>
      <c r="BK14" s="233"/>
      <c r="BL14" s="233"/>
      <c r="BM14" s="233"/>
      <c r="BN14" s="233"/>
      <c r="BO14" s="233"/>
      <c r="BP14" s="233"/>
      <c r="BQ14" s="241">
        <v>8</v>
      </c>
      <c r="BR14" s="242"/>
      <c r="BS14" s="812"/>
      <c r="BT14" s="813"/>
      <c r="BU14" s="813"/>
      <c r="BV14" s="813"/>
      <c r="BW14" s="813"/>
      <c r="BX14" s="813"/>
      <c r="BY14" s="813"/>
      <c r="BZ14" s="813"/>
      <c r="CA14" s="813"/>
      <c r="CB14" s="813"/>
      <c r="CC14" s="813"/>
      <c r="CD14" s="813"/>
      <c r="CE14" s="813"/>
      <c r="CF14" s="813"/>
      <c r="CG14" s="814"/>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7"/>
      <c r="DW14" s="778"/>
      <c r="DX14" s="778"/>
      <c r="DY14" s="778"/>
      <c r="DZ14" s="779"/>
      <c r="EA14" s="234"/>
    </row>
    <row r="15" spans="1:131" s="235" customFormat="1" ht="26.25" customHeight="1">
      <c r="A15" s="240">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800"/>
      <c r="AG15" s="801"/>
      <c r="AH15" s="801"/>
      <c r="AI15" s="801"/>
      <c r="AJ15" s="802"/>
      <c r="AK15" s="803"/>
      <c r="AL15" s="804"/>
      <c r="AM15" s="804"/>
      <c r="AN15" s="804"/>
      <c r="AO15" s="804"/>
      <c r="AP15" s="804"/>
      <c r="AQ15" s="804"/>
      <c r="AR15" s="804"/>
      <c r="AS15" s="804"/>
      <c r="AT15" s="804"/>
      <c r="AU15" s="786"/>
      <c r="AV15" s="786"/>
      <c r="AW15" s="786"/>
      <c r="AX15" s="786"/>
      <c r="AY15" s="787"/>
      <c r="AZ15" s="232"/>
      <c r="BA15" s="232"/>
      <c r="BB15" s="232"/>
      <c r="BC15" s="232"/>
      <c r="BD15" s="232"/>
      <c r="BE15" s="233"/>
      <c r="BF15" s="233"/>
      <c r="BG15" s="233"/>
      <c r="BH15" s="233"/>
      <c r="BI15" s="233"/>
      <c r="BJ15" s="233"/>
      <c r="BK15" s="233"/>
      <c r="BL15" s="233"/>
      <c r="BM15" s="233"/>
      <c r="BN15" s="233"/>
      <c r="BO15" s="233"/>
      <c r="BP15" s="233"/>
      <c r="BQ15" s="241">
        <v>9</v>
      </c>
      <c r="BR15" s="242"/>
      <c r="BS15" s="812"/>
      <c r="BT15" s="813"/>
      <c r="BU15" s="813"/>
      <c r="BV15" s="813"/>
      <c r="BW15" s="813"/>
      <c r="BX15" s="813"/>
      <c r="BY15" s="813"/>
      <c r="BZ15" s="813"/>
      <c r="CA15" s="813"/>
      <c r="CB15" s="813"/>
      <c r="CC15" s="813"/>
      <c r="CD15" s="813"/>
      <c r="CE15" s="813"/>
      <c r="CF15" s="813"/>
      <c r="CG15" s="814"/>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7"/>
      <c r="DW15" s="778"/>
      <c r="DX15" s="778"/>
      <c r="DY15" s="778"/>
      <c r="DZ15" s="779"/>
      <c r="EA15" s="234"/>
    </row>
    <row r="16" spans="1:131" s="235" customFormat="1" ht="26.25" customHeight="1">
      <c r="A16" s="240">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800"/>
      <c r="AG16" s="801"/>
      <c r="AH16" s="801"/>
      <c r="AI16" s="801"/>
      <c r="AJ16" s="802"/>
      <c r="AK16" s="803"/>
      <c r="AL16" s="804"/>
      <c r="AM16" s="804"/>
      <c r="AN16" s="804"/>
      <c r="AO16" s="804"/>
      <c r="AP16" s="804"/>
      <c r="AQ16" s="804"/>
      <c r="AR16" s="804"/>
      <c r="AS16" s="804"/>
      <c r="AT16" s="804"/>
      <c r="AU16" s="786"/>
      <c r="AV16" s="786"/>
      <c r="AW16" s="786"/>
      <c r="AX16" s="786"/>
      <c r="AY16" s="787"/>
      <c r="AZ16" s="232"/>
      <c r="BA16" s="232"/>
      <c r="BB16" s="232"/>
      <c r="BC16" s="232"/>
      <c r="BD16" s="232"/>
      <c r="BE16" s="233"/>
      <c r="BF16" s="233"/>
      <c r="BG16" s="233"/>
      <c r="BH16" s="233"/>
      <c r="BI16" s="233"/>
      <c r="BJ16" s="233"/>
      <c r="BK16" s="233"/>
      <c r="BL16" s="233"/>
      <c r="BM16" s="233"/>
      <c r="BN16" s="233"/>
      <c r="BO16" s="233"/>
      <c r="BP16" s="233"/>
      <c r="BQ16" s="241">
        <v>10</v>
      </c>
      <c r="BR16" s="242"/>
      <c r="BS16" s="812"/>
      <c r="BT16" s="813"/>
      <c r="BU16" s="813"/>
      <c r="BV16" s="813"/>
      <c r="BW16" s="813"/>
      <c r="BX16" s="813"/>
      <c r="BY16" s="813"/>
      <c r="BZ16" s="813"/>
      <c r="CA16" s="813"/>
      <c r="CB16" s="813"/>
      <c r="CC16" s="813"/>
      <c r="CD16" s="813"/>
      <c r="CE16" s="813"/>
      <c r="CF16" s="813"/>
      <c r="CG16" s="814"/>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7"/>
      <c r="DW16" s="778"/>
      <c r="DX16" s="778"/>
      <c r="DY16" s="778"/>
      <c r="DZ16" s="779"/>
      <c r="EA16" s="234"/>
    </row>
    <row r="17" spans="1:131" s="235" customFormat="1" ht="26.25" customHeight="1">
      <c r="A17" s="240">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800"/>
      <c r="AG17" s="801"/>
      <c r="AH17" s="801"/>
      <c r="AI17" s="801"/>
      <c r="AJ17" s="802"/>
      <c r="AK17" s="803"/>
      <c r="AL17" s="804"/>
      <c r="AM17" s="804"/>
      <c r="AN17" s="804"/>
      <c r="AO17" s="804"/>
      <c r="AP17" s="804"/>
      <c r="AQ17" s="804"/>
      <c r="AR17" s="804"/>
      <c r="AS17" s="804"/>
      <c r="AT17" s="804"/>
      <c r="AU17" s="786"/>
      <c r="AV17" s="786"/>
      <c r="AW17" s="786"/>
      <c r="AX17" s="786"/>
      <c r="AY17" s="787"/>
      <c r="AZ17" s="232"/>
      <c r="BA17" s="232"/>
      <c r="BB17" s="232"/>
      <c r="BC17" s="232"/>
      <c r="BD17" s="232"/>
      <c r="BE17" s="233"/>
      <c r="BF17" s="233"/>
      <c r="BG17" s="233"/>
      <c r="BH17" s="233"/>
      <c r="BI17" s="233"/>
      <c r="BJ17" s="233"/>
      <c r="BK17" s="233"/>
      <c r="BL17" s="233"/>
      <c r="BM17" s="233"/>
      <c r="BN17" s="233"/>
      <c r="BO17" s="233"/>
      <c r="BP17" s="233"/>
      <c r="BQ17" s="241">
        <v>11</v>
      </c>
      <c r="BR17" s="242"/>
      <c r="BS17" s="812"/>
      <c r="BT17" s="813"/>
      <c r="BU17" s="813"/>
      <c r="BV17" s="813"/>
      <c r="BW17" s="813"/>
      <c r="BX17" s="813"/>
      <c r="BY17" s="813"/>
      <c r="BZ17" s="813"/>
      <c r="CA17" s="813"/>
      <c r="CB17" s="813"/>
      <c r="CC17" s="813"/>
      <c r="CD17" s="813"/>
      <c r="CE17" s="813"/>
      <c r="CF17" s="813"/>
      <c r="CG17" s="814"/>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7"/>
      <c r="DW17" s="778"/>
      <c r="DX17" s="778"/>
      <c r="DY17" s="778"/>
      <c r="DZ17" s="779"/>
      <c r="EA17" s="234"/>
    </row>
    <row r="18" spans="1:131" s="235" customFormat="1" ht="26.25" customHeight="1">
      <c r="A18" s="240">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800"/>
      <c r="AG18" s="801"/>
      <c r="AH18" s="801"/>
      <c r="AI18" s="801"/>
      <c r="AJ18" s="802"/>
      <c r="AK18" s="803"/>
      <c r="AL18" s="804"/>
      <c r="AM18" s="804"/>
      <c r="AN18" s="804"/>
      <c r="AO18" s="804"/>
      <c r="AP18" s="804"/>
      <c r="AQ18" s="804"/>
      <c r="AR18" s="804"/>
      <c r="AS18" s="804"/>
      <c r="AT18" s="804"/>
      <c r="AU18" s="786"/>
      <c r="AV18" s="786"/>
      <c r="AW18" s="786"/>
      <c r="AX18" s="786"/>
      <c r="AY18" s="787"/>
      <c r="AZ18" s="232"/>
      <c r="BA18" s="232"/>
      <c r="BB18" s="232"/>
      <c r="BC18" s="232"/>
      <c r="BD18" s="232"/>
      <c r="BE18" s="233"/>
      <c r="BF18" s="233"/>
      <c r="BG18" s="233"/>
      <c r="BH18" s="233"/>
      <c r="BI18" s="233"/>
      <c r="BJ18" s="233"/>
      <c r="BK18" s="233"/>
      <c r="BL18" s="233"/>
      <c r="BM18" s="233"/>
      <c r="BN18" s="233"/>
      <c r="BO18" s="233"/>
      <c r="BP18" s="233"/>
      <c r="BQ18" s="241">
        <v>12</v>
      </c>
      <c r="BR18" s="242"/>
      <c r="BS18" s="812"/>
      <c r="BT18" s="813"/>
      <c r="BU18" s="813"/>
      <c r="BV18" s="813"/>
      <c r="BW18" s="813"/>
      <c r="BX18" s="813"/>
      <c r="BY18" s="813"/>
      <c r="BZ18" s="813"/>
      <c r="CA18" s="813"/>
      <c r="CB18" s="813"/>
      <c r="CC18" s="813"/>
      <c r="CD18" s="813"/>
      <c r="CE18" s="813"/>
      <c r="CF18" s="813"/>
      <c r="CG18" s="814"/>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7"/>
      <c r="DW18" s="778"/>
      <c r="DX18" s="778"/>
      <c r="DY18" s="778"/>
      <c r="DZ18" s="779"/>
      <c r="EA18" s="234"/>
    </row>
    <row r="19" spans="1:131" s="235" customFormat="1" ht="26.25" customHeight="1">
      <c r="A19" s="240">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800"/>
      <c r="AG19" s="801"/>
      <c r="AH19" s="801"/>
      <c r="AI19" s="801"/>
      <c r="AJ19" s="802"/>
      <c r="AK19" s="803"/>
      <c r="AL19" s="804"/>
      <c r="AM19" s="804"/>
      <c r="AN19" s="804"/>
      <c r="AO19" s="804"/>
      <c r="AP19" s="804"/>
      <c r="AQ19" s="804"/>
      <c r="AR19" s="804"/>
      <c r="AS19" s="804"/>
      <c r="AT19" s="804"/>
      <c r="AU19" s="786"/>
      <c r="AV19" s="786"/>
      <c r="AW19" s="786"/>
      <c r="AX19" s="786"/>
      <c r="AY19" s="787"/>
      <c r="AZ19" s="232"/>
      <c r="BA19" s="232"/>
      <c r="BB19" s="232"/>
      <c r="BC19" s="232"/>
      <c r="BD19" s="232"/>
      <c r="BE19" s="233"/>
      <c r="BF19" s="233"/>
      <c r="BG19" s="233"/>
      <c r="BH19" s="233"/>
      <c r="BI19" s="233"/>
      <c r="BJ19" s="233"/>
      <c r="BK19" s="233"/>
      <c r="BL19" s="233"/>
      <c r="BM19" s="233"/>
      <c r="BN19" s="233"/>
      <c r="BO19" s="233"/>
      <c r="BP19" s="233"/>
      <c r="BQ19" s="241">
        <v>13</v>
      </c>
      <c r="BR19" s="242"/>
      <c r="BS19" s="812"/>
      <c r="BT19" s="813"/>
      <c r="BU19" s="813"/>
      <c r="BV19" s="813"/>
      <c r="BW19" s="813"/>
      <c r="BX19" s="813"/>
      <c r="BY19" s="813"/>
      <c r="BZ19" s="813"/>
      <c r="CA19" s="813"/>
      <c r="CB19" s="813"/>
      <c r="CC19" s="813"/>
      <c r="CD19" s="813"/>
      <c r="CE19" s="813"/>
      <c r="CF19" s="813"/>
      <c r="CG19" s="814"/>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7"/>
      <c r="DW19" s="778"/>
      <c r="DX19" s="778"/>
      <c r="DY19" s="778"/>
      <c r="DZ19" s="779"/>
      <c r="EA19" s="234"/>
    </row>
    <row r="20" spans="1:131" s="235" customFormat="1" ht="26.25" customHeight="1">
      <c r="A20" s="240">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800"/>
      <c r="AG20" s="801"/>
      <c r="AH20" s="801"/>
      <c r="AI20" s="801"/>
      <c r="AJ20" s="802"/>
      <c r="AK20" s="803"/>
      <c r="AL20" s="804"/>
      <c r="AM20" s="804"/>
      <c r="AN20" s="804"/>
      <c r="AO20" s="804"/>
      <c r="AP20" s="804"/>
      <c r="AQ20" s="804"/>
      <c r="AR20" s="804"/>
      <c r="AS20" s="804"/>
      <c r="AT20" s="804"/>
      <c r="AU20" s="786"/>
      <c r="AV20" s="786"/>
      <c r="AW20" s="786"/>
      <c r="AX20" s="786"/>
      <c r="AY20" s="787"/>
      <c r="AZ20" s="232"/>
      <c r="BA20" s="232"/>
      <c r="BB20" s="232"/>
      <c r="BC20" s="232"/>
      <c r="BD20" s="232"/>
      <c r="BE20" s="233"/>
      <c r="BF20" s="233"/>
      <c r="BG20" s="233"/>
      <c r="BH20" s="233"/>
      <c r="BI20" s="233"/>
      <c r="BJ20" s="233"/>
      <c r="BK20" s="233"/>
      <c r="BL20" s="233"/>
      <c r="BM20" s="233"/>
      <c r="BN20" s="233"/>
      <c r="BO20" s="233"/>
      <c r="BP20" s="233"/>
      <c r="BQ20" s="241">
        <v>14</v>
      </c>
      <c r="BR20" s="242"/>
      <c r="BS20" s="812"/>
      <c r="BT20" s="813"/>
      <c r="BU20" s="813"/>
      <c r="BV20" s="813"/>
      <c r="BW20" s="813"/>
      <c r="BX20" s="813"/>
      <c r="BY20" s="813"/>
      <c r="BZ20" s="813"/>
      <c r="CA20" s="813"/>
      <c r="CB20" s="813"/>
      <c r="CC20" s="813"/>
      <c r="CD20" s="813"/>
      <c r="CE20" s="813"/>
      <c r="CF20" s="813"/>
      <c r="CG20" s="814"/>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7"/>
      <c r="DW20" s="778"/>
      <c r="DX20" s="778"/>
      <c r="DY20" s="778"/>
      <c r="DZ20" s="779"/>
      <c r="EA20" s="234"/>
    </row>
    <row r="21" spans="1:131" s="235" customFormat="1" ht="26.25" customHeight="1" thickBot="1">
      <c r="A21" s="240">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800"/>
      <c r="AG21" s="801"/>
      <c r="AH21" s="801"/>
      <c r="AI21" s="801"/>
      <c r="AJ21" s="802"/>
      <c r="AK21" s="803"/>
      <c r="AL21" s="804"/>
      <c r="AM21" s="804"/>
      <c r="AN21" s="804"/>
      <c r="AO21" s="804"/>
      <c r="AP21" s="804"/>
      <c r="AQ21" s="804"/>
      <c r="AR21" s="804"/>
      <c r="AS21" s="804"/>
      <c r="AT21" s="804"/>
      <c r="AU21" s="786"/>
      <c r="AV21" s="786"/>
      <c r="AW21" s="786"/>
      <c r="AX21" s="786"/>
      <c r="AY21" s="787"/>
      <c r="AZ21" s="232"/>
      <c r="BA21" s="232"/>
      <c r="BB21" s="232"/>
      <c r="BC21" s="232"/>
      <c r="BD21" s="232"/>
      <c r="BE21" s="233"/>
      <c r="BF21" s="233"/>
      <c r="BG21" s="233"/>
      <c r="BH21" s="233"/>
      <c r="BI21" s="233"/>
      <c r="BJ21" s="233"/>
      <c r="BK21" s="233"/>
      <c r="BL21" s="233"/>
      <c r="BM21" s="233"/>
      <c r="BN21" s="233"/>
      <c r="BO21" s="233"/>
      <c r="BP21" s="233"/>
      <c r="BQ21" s="241">
        <v>15</v>
      </c>
      <c r="BR21" s="242"/>
      <c r="BS21" s="812"/>
      <c r="BT21" s="813"/>
      <c r="BU21" s="813"/>
      <c r="BV21" s="813"/>
      <c r="BW21" s="813"/>
      <c r="BX21" s="813"/>
      <c r="BY21" s="813"/>
      <c r="BZ21" s="813"/>
      <c r="CA21" s="813"/>
      <c r="CB21" s="813"/>
      <c r="CC21" s="813"/>
      <c r="CD21" s="813"/>
      <c r="CE21" s="813"/>
      <c r="CF21" s="813"/>
      <c r="CG21" s="814"/>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7"/>
      <c r="DW21" s="778"/>
      <c r="DX21" s="778"/>
      <c r="DY21" s="778"/>
      <c r="DZ21" s="779"/>
      <c r="EA21" s="234"/>
    </row>
    <row r="22" spans="1:131" s="235" customFormat="1" ht="26.25" customHeight="1">
      <c r="A22" s="240">
        <v>16</v>
      </c>
      <c r="B22" s="780"/>
      <c r="C22" s="781"/>
      <c r="D22" s="781"/>
      <c r="E22" s="781"/>
      <c r="F22" s="781"/>
      <c r="G22" s="781"/>
      <c r="H22" s="781"/>
      <c r="I22" s="781"/>
      <c r="J22" s="781"/>
      <c r="K22" s="781"/>
      <c r="L22" s="781"/>
      <c r="M22" s="781"/>
      <c r="N22" s="781"/>
      <c r="O22" s="781"/>
      <c r="P22" s="782"/>
      <c r="Q22" s="815"/>
      <c r="R22" s="816"/>
      <c r="S22" s="816"/>
      <c r="T22" s="816"/>
      <c r="U22" s="816"/>
      <c r="V22" s="816"/>
      <c r="W22" s="816"/>
      <c r="X22" s="816"/>
      <c r="Y22" s="816"/>
      <c r="Z22" s="816"/>
      <c r="AA22" s="816"/>
      <c r="AB22" s="816"/>
      <c r="AC22" s="816"/>
      <c r="AD22" s="816"/>
      <c r="AE22" s="817"/>
      <c r="AF22" s="800"/>
      <c r="AG22" s="801"/>
      <c r="AH22" s="801"/>
      <c r="AI22" s="801"/>
      <c r="AJ22" s="802"/>
      <c r="AK22" s="830"/>
      <c r="AL22" s="831"/>
      <c r="AM22" s="831"/>
      <c r="AN22" s="831"/>
      <c r="AO22" s="831"/>
      <c r="AP22" s="831"/>
      <c r="AQ22" s="831"/>
      <c r="AR22" s="831"/>
      <c r="AS22" s="831"/>
      <c r="AT22" s="831"/>
      <c r="AU22" s="832"/>
      <c r="AV22" s="832"/>
      <c r="AW22" s="832"/>
      <c r="AX22" s="832"/>
      <c r="AY22" s="833"/>
      <c r="AZ22" s="834" t="s">
        <v>379</v>
      </c>
      <c r="BA22" s="834"/>
      <c r="BB22" s="834"/>
      <c r="BC22" s="834"/>
      <c r="BD22" s="835"/>
      <c r="BE22" s="233"/>
      <c r="BF22" s="233"/>
      <c r="BG22" s="233"/>
      <c r="BH22" s="233"/>
      <c r="BI22" s="233"/>
      <c r="BJ22" s="233"/>
      <c r="BK22" s="233"/>
      <c r="BL22" s="233"/>
      <c r="BM22" s="233"/>
      <c r="BN22" s="233"/>
      <c r="BO22" s="233"/>
      <c r="BP22" s="233"/>
      <c r="BQ22" s="241">
        <v>16</v>
      </c>
      <c r="BR22" s="242"/>
      <c r="BS22" s="812"/>
      <c r="BT22" s="813"/>
      <c r="BU22" s="813"/>
      <c r="BV22" s="813"/>
      <c r="BW22" s="813"/>
      <c r="BX22" s="813"/>
      <c r="BY22" s="813"/>
      <c r="BZ22" s="813"/>
      <c r="CA22" s="813"/>
      <c r="CB22" s="813"/>
      <c r="CC22" s="813"/>
      <c r="CD22" s="813"/>
      <c r="CE22" s="813"/>
      <c r="CF22" s="813"/>
      <c r="CG22" s="814"/>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7"/>
      <c r="DW22" s="778"/>
      <c r="DX22" s="778"/>
      <c r="DY22" s="778"/>
      <c r="DZ22" s="779"/>
      <c r="EA22" s="234"/>
    </row>
    <row r="23" spans="1:131" s="235" customFormat="1" ht="26.25" customHeight="1" thickBot="1">
      <c r="A23" s="243" t="s">
        <v>380</v>
      </c>
      <c r="B23" s="818" t="s">
        <v>381</v>
      </c>
      <c r="C23" s="819"/>
      <c r="D23" s="819"/>
      <c r="E23" s="819"/>
      <c r="F23" s="819"/>
      <c r="G23" s="819"/>
      <c r="H23" s="819"/>
      <c r="I23" s="819"/>
      <c r="J23" s="819"/>
      <c r="K23" s="819"/>
      <c r="L23" s="819"/>
      <c r="M23" s="819"/>
      <c r="N23" s="819"/>
      <c r="O23" s="819"/>
      <c r="P23" s="820"/>
      <c r="Q23" s="821">
        <v>28351</v>
      </c>
      <c r="R23" s="822"/>
      <c r="S23" s="822"/>
      <c r="T23" s="822"/>
      <c r="U23" s="822"/>
      <c r="V23" s="822">
        <v>26793</v>
      </c>
      <c r="W23" s="822"/>
      <c r="X23" s="822"/>
      <c r="Y23" s="822"/>
      <c r="Z23" s="822"/>
      <c r="AA23" s="822">
        <v>1558</v>
      </c>
      <c r="AB23" s="822"/>
      <c r="AC23" s="822"/>
      <c r="AD23" s="822"/>
      <c r="AE23" s="823"/>
      <c r="AF23" s="824">
        <v>1269</v>
      </c>
      <c r="AG23" s="822"/>
      <c r="AH23" s="822"/>
      <c r="AI23" s="822"/>
      <c r="AJ23" s="825"/>
      <c r="AK23" s="826"/>
      <c r="AL23" s="827"/>
      <c r="AM23" s="827"/>
      <c r="AN23" s="827"/>
      <c r="AO23" s="827"/>
      <c r="AP23" s="822">
        <v>23518</v>
      </c>
      <c r="AQ23" s="822"/>
      <c r="AR23" s="822"/>
      <c r="AS23" s="822"/>
      <c r="AT23" s="822"/>
      <c r="AU23" s="828"/>
      <c r="AV23" s="828"/>
      <c r="AW23" s="828"/>
      <c r="AX23" s="828"/>
      <c r="AY23" s="829"/>
      <c r="AZ23" s="837" t="s">
        <v>382</v>
      </c>
      <c r="BA23" s="838"/>
      <c r="BB23" s="838"/>
      <c r="BC23" s="838"/>
      <c r="BD23" s="839"/>
      <c r="BE23" s="233"/>
      <c r="BF23" s="233"/>
      <c r="BG23" s="233"/>
      <c r="BH23" s="233"/>
      <c r="BI23" s="233"/>
      <c r="BJ23" s="233"/>
      <c r="BK23" s="233"/>
      <c r="BL23" s="233"/>
      <c r="BM23" s="233"/>
      <c r="BN23" s="233"/>
      <c r="BO23" s="233"/>
      <c r="BP23" s="233"/>
      <c r="BQ23" s="241">
        <v>17</v>
      </c>
      <c r="BR23" s="242"/>
      <c r="BS23" s="812"/>
      <c r="BT23" s="813"/>
      <c r="BU23" s="813"/>
      <c r="BV23" s="813"/>
      <c r="BW23" s="813"/>
      <c r="BX23" s="813"/>
      <c r="BY23" s="813"/>
      <c r="BZ23" s="813"/>
      <c r="CA23" s="813"/>
      <c r="CB23" s="813"/>
      <c r="CC23" s="813"/>
      <c r="CD23" s="813"/>
      <c r="CE23" s="813"/>
      <c r="CF23" s="813"/>
      <c r="CG23" s="814"/>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7"/>
      <c r="DW23" s="778"/>
      <c r="DX23" s="778"/>
      <c r="DY23" s="778"/>
      <c r="DZ23" s="779"/>
      <c r="EA23" s="234"/>
    </row>
    <row r="24" spans="1:131" s="235" customFormat="1" ht="26.25" customHeight="1">
      <c r="A24" s="836" t="s">
        <v>383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2"/>
      <c r="BA24" s="232"/>
      <c r="BB24" s="232"/>
      <c r="BC24" s="232"/>
      <c r="BD24" s="232"/>
      <c r="BE24" s="233"/>
      <c r="BF24" s="233"/>
      <c r="BG24" s="233"/>
      <c r="BH24" s="233"/>
      <c r="BI24" s="233"/>
      <c r="BJ24" s="233"/>
      <c r="BK24" s="233"/>
      <c r="BL24" s="233"/>
      <c r="BM24" s="233"/>
      <c r="BN24" s="233"/>
      <c r="BO24" s="233"/>
      <c r="BP24" s="233"/>
      <c r="BQ24" s="241">
        <v>18</v>
      </c>
      <c r="BR24" s="242"/>
      <c r="BS24" s="812"/>
      <c r="BT24" s="813"/>
      <c r="BU24" s="813"/>
      <c r="BV24" s="813"/>
      <c r="BW24" s="813"/>
      <c r="BX24" s="813"/>
      <c r="BY24" s="813"/>
      <c r="BZ24" s="813"/>
      <c r="CA24" s="813"/>
      <c r="CB24" s="813"/>
      <c r="CC24" s="813"/>
      <c r="CD24" s="813"/>
      <c r="CE24" s="813"/>
      <c r="CF24" s="813"/>
      <c r="CG24" s="814"/>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7"/>
      <c r="DW24" s="778"/>
      <c r="DX24" s="778"/>
      <c r="DY24" s="778"/>
      <c r="DZ24" s="779"/>
      <c r="EA24" s="234"/>
    </row>
    <row r="25" spans="1:131" s="227" customFormat="1" ht="26.25" customHeight="1" thickBot="1">
      <c r="A25" s="791" t="s">
        <v>384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32"/>
      <c r="BK25" s="232"/>
      <c r="BL25" s="232"/>
      <c r="BM25" s="232"/>
      <c r="BN25" s="232"/>
      <c r="BO25" s="244"/>
      <c r="BP25" s="244"/>
      <c r="BQ25" s="241">
        <v>19</v>
      </c>
      <c r="BR25" s="242"/>
      <c r="BS25" s="812"/>
      <c r="BT25" s="813"/>
      <c r="BU25" s="813"/>
      <c r="BV25" s="813"/>
      <c r="BW25" s="813"/>
      <c r="BX25" s="813"/>
      <c r="BY25" s="813"/>
      <c r="BZ25" s="813"/>
      <c r="CA25" s="813"/>
      <c r="CB25" s="813"/>
      <c r="CC25" s="813"/>
      <c r="CD25" s="813"/>
      <c r="CE25" s="813"/>
      <c r="CF25" s="813"/>
      <c r="CG25" s="814"/>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7"/>
      <c r="DW25" s="778"/>
      <c r="DX25" s="778"/>
      <c r="DY25" s="778"/>
      <c r="DZ25" s="779"/>
      <c r="EA25" s="226"/>
    </row>
    <row r="26" spans="1:131" s="227" customFormat="1" ht="26.25" customHeight="1">
      <c r="A26" s="768" t="s">
        <v>359</v>
      </c>
      <c r="B26" s="769"/>
      <c r="C26" s="769"/>
      <c r="D26" s="769"/>
      <c r="E26" s="769"/>
      <c r="F26" s="769"/>
      <c r="G26" s="769"/>
      <c r="H26" s="769"/>
      <c r="I26" s="769"/>
      <c r="J26" s="769"/>
      <c r="K26" s="769"/>
      <c r="L26" s="769"/>
      <c r="M26" s="769"/>
      <c r="N26" s="769"/>
      <c r="O26" s="769"/>
      <c r="P26" s="770"/>
      <c r="Q26" s="745" t="s">
        <v>385</v>
      </c>
      <c r="R26" s="746"/>
      <c r="S26" s="746"/>
      <c r="T26" s="746"/>
      <c r="U26" s="747"/>
      <c r="V26" s="745" t="s">
        <v>386</v>
      </c>
      <c r="W26" s="746"/>
      <c r="X26" s="746"/>
      <c r="Y26" s="746"/>
      <c r="Z26" s="747"/>
      <c r="AA26" s="745" t="s">
        <v>387</v>
      </c>
      <c r="AB26" s="746"/>
      <c r="AC26" s="746"/>
      <c r="AD26" s="746"/>
      <c r="AE26" s="746"/>
      <c r="AF26" s="840" t="s">
        <v>388</v>
      </c>
      <c r="AG26" s="841"/>
      <c r="AH26" s="841"/>
      <c r="AI26" s="841"/>
      <c r="AJ26" s="842"/>
      <c r="AK26" s="746" t="s">
        <v>389</v>
      </c>
      <c r="AL26" s="746"/>
      <c r="AM26" s="746"/>
      <c r="AN26" s="746"/>
      <c r="AO26" s="747"/>
      <c r="AP26" s="745" t="s">
        <v>390</v>
      </c>
      <c r="AQ26" s="746"/>
      <c r="AR26" s="746"/>
      <c r="AS26" s="746"/>
      <c r="AT26" s="747"/>
      <c r="AU26" s="745" t="s">
        <v>391</v>
      </c>
      <c r="AV26" s="746"/>
      <c r="AW26" s="746"/>
      <c r="AX26" s="746"/>
      <c r="AY26" s="747"/>
      <c r="AZ26" s="745" t="s">
        <v>392</v>
      </c>
      <c r="BA26" s="746"/>
      <c r="BB26" s="746"/>
      <c r="BC26" s="746"/>
      <c r="BD26" s="747"/>
      <c r="BE26" s="745" t="s">
        <v>366</v>
      </c>
      <c r="BF26" s="746"/>
      <c r="BG26" s="746"/>
      <c r="BH26" s="746"/>
      <c r="BI26" s="757"/>
      <c r="BJ26" s="232"/>
      <c r="BK26" s="232"/>
      <c r="BL26" s="232"/>
      <c r="BM26" s="232"/>
      <c r="BN26" s="232"/>
      <c r="BO26" s="244"/>
      <c r="BP26" s="244"/>
      <c r="BQ26" s="241">
        <v>20</v>
      </c>
      <c r="BR26" s="242"/>
      <c r="BS26" s="812"/>
      <c r="BT26" s="813"/>
      <c r="BU26" s="813"/>
      <c r="BV26" s="813"/>
      <c r="BW26" s="813"/>
      <c r="BX26" s="813"/>
      <c r="BY26" s="813"/>
      <c r="BZ26" s="813"/>
      <c r="CA26" s="813"/>
      <c r="CB26" s="813"/>
      <c r="CC26" s="813"/>
      <c r="CD26" s="813"/>
      <c r="CE26" s="813"/>
      <c r="CF26" s="813"/>
      <c r="CG26" s="814"/>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7"/>
      <c r="DW26" s="778"/>
      <c r="DX26" s="778"/>
      <c r="DY26" s="778"/>
      <c r="DZ26" s="779"/>
      <c r="EA26" s="226"/>
    </row>
    <row r="27" spans="1:131" s="227" customFormat="1" ht="26.25" customHeight="1" thickBot="1">
      <c r="A27" s="771"/>
      <c r="B27" s="772"/>
      <c r="C27" s="772"/>
      <c r="D27" s="772"/>
      <c r="E27" s="772"/>
      <c r="F27" s="772"/>
      <c r="G27" s="772"/>
      <c r="H27" s="772"/>
      <c r="I27" s="772"/>
      <c r="J27" s="772"/>
      <c r="K27" s="772"/>
      <c r="L27" s="772"/>
      <c r="M27" s="772"/>
      <c r="N27" s="772"/>
      <c r="O27" s="772"/>
      <c r="P27" s="773"/>
      <c r="Q27" s="748"/>
      <c r="R27" s="749"/>
      <c r="S27" s="749"/>
      <c r="T27" s="749"/>
      <c r="U27" s="750"/>
      <c r="V27" s="748"/>
      <c r="W27" s="749"/>
      <c r="X27" s="749"/>
      <c r="Y27" s="749"/>
      <c r="Z27" s="750"/>
      <c r="AA27" s="748"/>
      <c r="AB27" s="749"/>
      <c r="AC27" s="749"/>
      <c r="AD27" s="749"/>
      <c r="AE27" s="749"/>
      <c r="AF27" s="843"/>
      <c r="AG27" s="844"/>
      <c r="AH27" s="844"/>
      <c r="AI27" s="844"/>
      <c r="AJ27" s="845"/>
      <c r="AK27" s="749"/>
      <c r="AL27" s="749"/>
      <c r="AM27" s="749"/>
      <c r="AN27" s="749"/>
      <c r="AO27" s="750"/>
      <c r="AP27" s="748"/>
      <c r="AQ27" s="749"/>
      <c r="AR27" s="749"/>
      <c r="AS27" s="749"/>
      <c r="AT27" s="750"/>
      <c r="AU27" s="748"/>
      <c r="AV27" s="749"/>
      <c r="AW27" s="749"/>
      <c r="AX27" s="749"/>
      <c r="AY27" s="750"/>
      <c r="AZ27" s="748"/>
      <c r="BA27" s="749"/>
      <c r="BB27" s="749"/>
      <c r="BC27" s="749"/>
      <c r="BD27" s="750"/>
      <c r="BE27" s="748"/>
      <c r="BF27" s="749"/>
      <c r="BG27" s="749"/>
      <c r="BH27" s="749"/>
      <c r="BI27" s="758"/>
      <c r="BJ27" s="232"/>
      <c r="BK27" s="232"/>
      <c r="BL27" s="232"/>
      <c r="BM27" s="232"/>
      <c r="BN27" s="232"/>
      <c r="BO27" s="244"/>
      <c r="BP27" s="244"/>
      <c r="BQ27" s="241">
        <v>21</v>
      </c>
      <c r="BR27" s="242"/>
      <c r="BS27" s="812"/>
      <c r="BT27" s="813"/>
      <c r="BU27" s="813"/>
      <c r="BV27" s="813"/>
      <c r="BW27" s="813"/>
      <c r="BX27" s="813"/>
      <c r="BY27" s="813"/>
      <c r="BZ27" s="813"/>
      <c r="CA27" s="813"/>
      <c r="CB27" s="813"/>
      <c r="CC27" s="813"/>
      <c r="CD27" s="813"/>
      <c r="CE27" s="813"/>
      <c r="CF27" s="813"/>
      <c r="CG27" s="814"/>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7"/>
      <c r="DW27" s="778"/>
      <c r="DX27" s="778"/>
      <c r="DY27" s="778"/>
      <c r="DZ27" s="779"/>
      <c r="EA27" s="226"/>
    </row>
    <row r="28" spans="1:131" s="227" customFormat="1" ht="26.25" customHeight="1" thickTop="1">
      <c r="A28" s="245">
        <v>1</v>
      </c>
      <c r="B28" s="759" t="s">
        <v>393</v>
      </c>
      <c r="C28" s="760"/>
      <c r="D28" s="760"/>
      <c r="E28" s="760"/>
      <c r="F28" s="760"/>
      <c r="G28" s="760"/>
      <c r="H28" s="760"/>
      <c r="I28" s="760"/>
      <c r="J28" s="760"/>
      <c r="K28" s="760"/>
      <c r="L28" s="760"/>
      <c r="M28" s="760"/>
      <c r="N28" s="760"/>
      <c r="O28" s="760"/>
      <c r="P28" s="761"/>
      <c r="Q28" s="850">
        <v>7835</v>
      </c>
      <c r="R28" s="851"/>
      <c r="S28" s="851"/>
      <c r="T28" s="851"/>
      <c r="U28" s="851"/>
      <c r="V28" s="851">
        <v>7282</v>
      </c>
      <c r="W28" s="851"/>
      <c r="X28" s="851"/>
      <c r="Y28" s="851"/>
      <c r="Z28" s="851"/>
      <c r="AA28" s="851">
        <v>554</v>
      </c>
      <c r="AB28" s="851"/>
      <c r="AC28" s="851"/>
      <c r="AD28" s="851"/>
      <c r="AE28" s="852"/>
      <c r="AF28" s="853">
        <v>554</v>
      </c>
      <c r="AG28" s="851"/>
      <c r="AH28" s="851"/>
      <c r="AI28" s="851"/>
      <c r="AJ28" s="854"/>
      <c r="AK28" s="855">
        <v>483</v>
      </c>
      <c r="AL28" s="846"/>
      <c r="AM28" s="846"/>
      <c r="AN28" s="846"/>
      <c r="AO28" s="846"/>
      <c r="AP28" s="846" t="s">
        <v>580</v>
      </c>
      <c r="AQ28" s="846"/>
      <c r="AR28" s="846"/>
      <c r="AS28" s="846"/>
      <c r="AT28" s="846"/>
      <c r="AU28" s="846" t="s">
        <v>580</v>
      </c>
      <c r="AV28" s="846"/>
      <c r="AW28" s="846"/>
      <c r="AX28" s="846"/>
      <c r="AY28" s="846"/>
      <c r="AZ28" s="847" t="s">
        <v>578</v>
      </c>
      <c r="BA28" s="847"/>
      <c r="BB28" s="847"/>
      <c r="BC28" s="847"/>
      <c r="BD28" s="847"/>
      <c r="BE28" s="848"/>
      <c r="BF28" s="848"/>
      <c r="BG28" s="848"/>
      <c r="BH28" s="848"/>
      <c r="BI28" s="849"/>
      <c r="BJ28" s="232"/>
      <c r="BK28" s="232"/>
      <c r="BL28" s="232"/>
      <c r="BM28" s="232"/>
      <c r="BN28" s="232"/>
      <c r="BO28" s="244"/>
      <c r="BP28" s="244"/>
      <c r="BQ28" s="241">
        <v>22</v>
      </c>
      <c r="BR28" s="242"/>
      <c r="BS28" s="812"/>
      <c r="BT28" s="813"/>
      <c r="BU28" s="813"/>
      <c r="BV28" s="813"/>
      <c r="BW28" s="813"/>
      <c r="BX28" s="813"/>
      <c r="BY28" s="813"/>
      <c r="BZ28" s="813"/>
      <c r="CA28" s="813"/>
      <c r="CB28" s="813"/>
      <c r="CC28" s="813"/>
      <c r="CD28" s="813"/>
      <c r="CE28" s="813"/>
      <c r="CF28" s="813"/>
      <c r="CG28" s="814"/>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7"/>
      <c r="DW28" s="778"/>
      <c r="DX28" s="778"/>
      <c r="DY28" s="778"/>
      <c r="DZ28" s="779"/>
      <c r="EA28" s="226"/>
    </row>
    <row r="29" spans="1:131" s="227" customFormat="1" ht="26.25" customHeight="1">
      <c r="A29" s="245">
        <v>2</v>
      </c>
      <c r="B29" s="780" t="s">
        <v>394</v>
      </c>
      <c r="C29" s="781"/>
      <c r="D29" s="781"/>
      <c r="E29" s="781"/>
      <c r="F29" s="781"/>
      <c r="G29" s="781"/>
      <c r="H29" s="781"/>
      <c r="I29" s="781"/>
      <c r="J29" s="781"/>
      <c r="K29" s="781"/>
      <c r="L29" s="781"/>
      <c r="M29" s="781"/>
      <c r="N29" s="781"/>
      <c r="O29" s="781"/>
      <c r="P29" s="782"/>
      <c r="Q29" s="783">
        <v>5387</v>
      </c>
      <c r="R29" s="784"/>
      <c r="S29" s="784"/>
      <c r="T29" s="784"/>
      <c r="U29" s="784"/>
      <c r="V29" s="784">
        <v>5183</v>
      </c>
      <c r="W29" s="784"/>
      <c r="X29" s="784"/>
      <c r="Y29" s="784"/>
      <c r="Z29" s="784"/>
      <c r="AA29" s="784">
        <f t="shared" ref="AA29:AA34" si="0">+Q29-V29</f>
        <v>204</v>
      </c>
      <c r="AB29" s="784"/>
      <c r="AC29" s="784"/>
      <c r="AD29" s="784"/>
      <c r="AE29" s="785"/>
      <c r="AF29" s="800">
        <v>204</v>
      </c>
      <c r="AG29" s="801"/>
      <c r="AH29" s="801"/>
      <c r="AI29" s="801"/>
      <c r="AJ29" s="802"/>
      <c r="AK29" s="858">
        <v>823</v>
      </c>
      <c r="AL29" s="859"/>
      <c r="AM29" s="859"/>
      <c r="AN29" s="859"/>
      <c r="AO29" s="859"/>
      <c r="AP29" s="859" t="s">
        <v>580</v>
      </c>
      <c r="AQ29" s="859"/>
      <c r="AR29" s="859"/>
      <c r="AS29" s="859"/>
      <c r="AT29" s="859"/>
      <c r="AU29" s="859" t="s">
        <v>580</v>
      </c>
      <c r="AV29" s="859"/>
      <c r="AW29" s="859"/>
      <c r="AX29" s="859"/>
      <c r="AY29" s="859"/>
      <c r="AZ29" s="860" t="s">
        <v>578</v>
      </c>
      <c r="BA29" s="860"/>
      <c r="BB29" s="860"/>
      <c r="BC29" s="860"/>
      <c r="BD29" s="860"/>
      <c r="BE29" s="856"/>
      <c r="BF29" s="856"/>
      <c r="BG29" s="856"/>
      <c r="BH29" s="856"/>
      <c r="BI29" s="857"/>
      <c r="BJ29" s="232"/>
      <c r="BK29" s="232"/>
      <c r="BL29" s="232"/>
      <c r="BM29" s="232"/>
      <c r="BN29" s="232"/>
      <c r="BO29" s="244"/>
      <c r="BP29" s="244"/>
      <c r="BQ29" s="241">
        <v>23</v>
      </c>
      <c r="BR29" s="242"/>
      <c r="BS29" s="812"/>
      <c r="BT29" s="813"/>
      <c r="BU29" s="813"/>
      <c r="BV29" s="813"/>
      <c r="BW29" s="813"/>
      <c r="BX29" s="813"/>
      <c r="BY29" s="813"/>
      <c r="BZ29" s="813"/>
      <c r="CA29" s="813"/>
      <c r="CB29" s="813"/>
      <c r="CC29" s="813"/>
      <c r="CD29" s="813"/>
      <c r="CE29" s="813"/>
      <c r="CF29" s="813"/>
      <c r="CG29" s="814"/>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7"/>
      <c r="DW29" s="778"/>
      <c r="DX29" s="778"/>
      <c r="DY29" s="778"/>
      <c r="DZ29" s="779"/>
      <c r="EA29" s="226"/>
    </row>
    <row r="30" spans="1:131" s="227" customFormat="1" ht="26.25" customHeight="1">
      <c r="A30" s="245">
        <v>3</v>
      </c>
      <c r="B30" s="780" t="s">
        <v>395</v>
      </c>
      <c r="C30" s="781"/>
      <c r="D30" s="781"/>
      <c r="E30" s="781"/>
      <c r="F30" s="781"/>
      <c r="G30" s="781"/>
      <c r="H30" s="781"/>
      <c r="I30" s="781"/>
      <c r="J30" s="781"/>
      <c r="K30" s="781"/>
      <c r="L30" s="781"/>
      <c r="M30" s="781"/>
      <c r="N30" s="781"/>
      <c r="O30" s="781"/>
      <c r="P30" s="782"/>
      <c r="Q30" s="783">
        <v>703</v>
      </c>
      <c r="R30" s="784"/>
      <c r="S30" s="784"/>
      <c r="T30" s="784"/>
      <c r="U30" s="784"/>
      <c r="V30" s="784">
        <v>684</v>
      </c>
      <c r="W30" s="784"/>
      <c r="X30" s="784"/>
      <c r="Y30" s="784"/>
      <c r="Z30" s="784"/>
      <c r="AA30" s="784">
        <f t="shared" si="0"/>
        <v>19</v>
      </c>
      <c r="AB30" s="784"/>
      <c r="AC30" s="784"/>
      <c r="AD30" s="784"/>
      <c r="AE30" s="785"/>
      <c r="AF30" s="800">
        <v>19</v>
      </c>
      <c r="AG30" s="801"/>
      <c r="AH30" s="801"/>
      <c r="AI30" s="801"/>
      <c r="AJ30" s="802"/>
      <c r="AK30" s="858">
        <v>741</v>
      </c>
      <c r="AL30" s="859"/>
      <c r="AM30" s="859"/>
      <c r="AN30" s="859"/>
      <c r="AO30" s="859"/>
      <c r="AP30" s="859" t="s">
        <v>580</v>
      </c>
      <c r="AQ30" s="859"/>
      <c r="AR30" s="859"/>
      <c r="AS30" s="859"/>
      <c r="AT30" s="859"/>
      <c r="AU30" s="859" t="s">
        <v>580</v>
      </c>
      <c r="AV30" s="859"/>
      <c r="AW30" s="859"/>
      <c r="AX30" s="859"/>
      <c r="AY30" s="859"/>
      <c r="AZ30" s="860" t="s">
        <v>578</v>
      </c>
      <c r="BA30" s="860"/>
      <c r="BB30" s="860"/>
      <c r="BC30" s="860"/>
      <c r="BD30" s="860"/>
      <c r="BE30" s="856"/>
      <c r="BF30" s="856"/>
      <c r="BG30" s="856"/>
      <c r="BH30" s="856"/>
      <c r="BI30" s="857"/>
      <c r="BJ30" s="232"/>
      <c r="BK30" s="232"/>
      <c r="BL30" s="232"/>
      <c r="BM30" s="232"/>
      <c r="BN30" s="232"/>
      <c r="BO30" s="244"/>
      <c r="BP30" s="244"/>
      <c r="BQ30" s="241">
        <v>24</v>
      </c>
      <c r="BR30" s="242"/>
      <c r="BS30" s="812"/>
      <c r="BT30" s="813"/>
      <c r="BU30" s="813"/>
      <c r="BV30" s="813"/>
      <c r="BW30" s="813"/>
      <c r="BX30" s="813"/>
      <c r="BY30" s="813"/>
      <c r="BZ30" s="813"/>
      <c r="CA30" s="813"/>
      <c r="CB30" s="813"/>
      <c r="CC30" s="813"/>
      <c r="CD30" s="813"/>
      <c r="CE30" s="813"/>
      <c r="CF30" s="813"/>
      <c r="CG30" s="814"/>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7"/>
      <c r="DW30" s="778"/>
      <c r="DX30" s="778"/>
      <c r="DY30" s="778"/>
      <c r="DZ30" s="779"/>
      <c r="EA30" s="226"/>
    </row>
    <row r="31" spans="1:131" s="227" customFormat="1" ht="26.25" customHeight="1">
      <c r="A31" s="245">
        <v>4</v>
      </c>
      <c r="B31" s="780" t="s">
        <v>396</v>
      </c>
      <c r="C31" s="781"/>
      <c r="D31" s="781"/>
      <c r="E31" s="781"/>
      <c r="F31" s="781"/>
      <c r="G31" s="781"/>
      <c r="H31" s="781"/>
      <c r="I31" s="781"/>
      <c r="J31" s="781"/>
      <c r="K31" s="781"/>
      <c r="L31" s="781"/>
      <c r="M31" s="781"/>
      <c r="N31" s="781"/>
      <c r="O31" s="781"/>
      <c r="P31" s="782"/>
      <c r="Q31" s="783">
        <v>1655</v>
      </c>
      <c r="R31" s="784"/>
      <c r="S31" s="784"/>
      <c r="T31" s="784"/>
      <c r="U31" s="784"/>
      <c r="V31" s="784">
        <v>1647</v>
      </c>
      <c r="W31" s="784"/>
      <c r="X31" s="784"/>
      <c r="Y31" s="784"/>
      <c r="Z31" s="784"/>
      <c r="AA31" s="784">
        <f t="shared" si="0"/>
        <v>8</v>
      </c>
      <c r="AB31" s="784"/>
      <c r="AC31" s="784"/>
      <c r="AD31" s="784"/>
      <c r="AE31" s="785"/>
      <c r="AF31" s="800">
        <v>265</v>
      </c>
      <c r="AG31" s="801"/>
      <c r="AH31" s="801"/>
      <c r="AI31" s="801"/>
      <c r="AJ31" s="802"/>
      <c r="AK31" s="858">
        <v>502</v>
      </c>
      <c r="AL31" s="859"/>
      <c r="AM31" s="859"/>
      <c r="AN31" s="859"/>
      <c r="AO31" s="859"/>
      <c r="AP31" s="859">
        <v>2592</v>
      </c>
      <c r="AQ31" s="859"/>
      <c r="AR31" s="859"/>
      <c r="AS31" s="859"/>
      <c r="AT31" s="859"/>
      <c r="AU31" s="859">
        <v>2592</v>
      </c>
      <c r="AV31" s="859"/>
      <c r="AW31" s="859"/>
      <c r="AX31" s="859"/>
      <c r="AY31" s="859"/>
      <c r="AZ31" s="860" t="s">
        <v>578</v>
      </c>
      <c r="BA31" s="860"/>
      <c r="BB31" s="860"/>
      <c r="BC31" s="860"/>
      <c r="BD31" s="860"/>
      <c r="BE31" s="856" t="s">
        <v>397</v>
      </c>
      <c r="BF31" s="856"/>
      <c r="BG31" s="856"/>
      <c r="BH31" s="856"/>
      <c r="BI31" s="857"/>
      <c r="BJ31" s="232"/>
      <c r="BK31" s="232"/>
      <c r="BL31" s="232"/>
      <c r="BM31" s="232"/>
      <c r="BN31" s="232"/>
      <c r="BO31" s="244"/>
      <c r="BP31" s="244"/>
      <c r="BQ31" s="241">
        <v>25</v>
      </c>
      <c r="BR31" s="242"/>
      <c r="BS31" s="812"/>
      <c r="BT31" s="813"/>
      <c r="BU31" s="813"/>
      <c r="BV31" s="813"/>
      <c r="BW31" s="813"/>
      <c r="BX31" s="813"/>
      <c r="BY31" s="813"/>
      <c r="BZ31" s="813"/>
      <c r="CA31" s="813"/>
      <c r="CB31" s="813"/>
      <c r="CC31" s="813"/>
      <c r="CD31" s="813"/>
      <c r="CE31" s="813"/>
      <c r="CF31" s="813"/>
      <c r="CG31" s="814"/>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7"/>
      <c r="DW31" s="778"/>
      <c r="DX31" s="778"/>
      <c r="DY31" s="778"/>
      <c r="DZ31" s="779"/>
      <c r="EA31" s="226"/>
    </row>
    <row r="32" spans="1:131" s="227" customFormat="1" ht="26.25" customHeight="1">
      <c r="A32" s="245">
        <v>5</v>
      </c>
      <c r="B32" s="780" t="s">
        <v>398</v>
      </c>
      <c r="C32" s="781"/>
      <c r="D32" s="781"/>
      <c r="E32" s="781"/>
      <c r="F32" s="781"/>
      <c r="G32" s="781"/>
      <c r="H32" s="781"/>
      <c r="I32" s="781"/>
      <c r="J32" s="781"/>
      <c r="K32" s="781"/>
      <c r="L32" s="781"/>
      <c r="M32" s="781"/>
      <c r="N32" s="781"/>
      <c r="O32" s="781"/>
      <c r="P32" s="782"/>
      <c r="Q32" s="783">
        <v>1522</v>
      </c>
      <c r="R32" s="784"/>
      <c r="S32" s="784"/>
      <c r="T32" s="784"/>
      <c r="U32" s="784"/>
      <c r="V32" s="784">
        <v>1291</v>
      </c>
      <c r="W32" s="784"/>
      <c r="X32" s="784"/>
      <c r="Y32" s="784"/>
      <c r="Z32" s="784"/>
      <c r="AA32" s="784">
        <f t="shared" si="0"/>
        <v>231</v>
      </c>
      <c r="AB32" s="784"/>
      <c r="AC32" s="784"/>
      <c r="AD32" s="784"/>
      <c r="AE32" s="785"/>
      <c r="AF32" s="800">
        <v>1499</v>
      </c>
      <c r="AG32" s="801"/>
      <c r="AH32" s="801"/>
      <c r="AI32" s="801"/>
      <c r="AJ32" s="802"/>
      <c r="AK32" s="858">
        <v>33</v>
      </c>
      <c r="AL32" s="859"/>
      <c r="AM32" s="859"/>
      <c r="AN32" s="859"/>
      <c r="AO32" s="859"/>
      <c r="AP32" s="859">
        <v>2427</v>
      </c>
      <c r="AQ32" s="859"/>
      <c r="AR32" s="859"/>
      <c r="AS32" s="859"/>
      <c r="AT32" s="859"/>
      <c r="AU32" s="859">
        <v>46</v>
      </c>
      <c r="AV32" s="859"/>
      <c r="AW32" s="859"/>
      <c r="AX32" s="859"/>
      <c r="AY32" s="859"/>
      <c r="AZ32" s="860" t="s">
        <v>578</v>
      </c>
      <c r="BA32" s="860"/>
      <c r="BB32" s="860"/>
      <c r="BC32" s="860"/>
      <c r="BD32" s="860"/>
      <c r="BE32" s="856" t="s">
        <v>397</v>
      </c>
      <c r="BF32" s="856"/>
      <c r="BG32" s="856"/>
      <c r="BH32" s="856"/>
      <c r="BI32" s="857"/>
      <c r="BJ32" s="232"/>
      <c r="BK32" s="232"/>
      <c r="BL32" s="232"/>
      <c r="BM32" s="232"/>
      <c r="BN32" s="232"/>
      <c r="BO32" s="244"/>
      <c r="BP32" s="244"/>
      <c r="BQ32" s="241">
        <v>26</v>
      </c>
      <c r="BR32" s="242"/>
      <c r="BS32" s="812"/>
      <c r="BT32" s="813"/>
      <c r="BU32" s="813"/>
      <c r="BV32" s="813"/>
      <c r="BW32" s="813"/>
      <c r="BX32" s="813"/>
      <c r="BY32" s="813"/>
      <c r="BZ32" s="813"/>
      <c r="CA32" s="813"/>
      <c r="CB32" s="813"/>
      <c r="CC32" s="813"/>
      <c r="CD32" s="813"/>
      <c r="CE32" s="813"/>
      <c r="CF32" s="813"/>
      <c r="CG32" s="814"/>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7"/>
      <c r="DW32" s="778"/>
      <c r="DX32" s="778"/>
      <c r="DY32" s="778"/>
      <c r="DZ32" s="779"/>
      <c r="EA32" s="226"/>
    </row>
    <row r="33" spans="1:131" s="227" customFormat="1" ht="26.25" customHeight="1">
      <c r="A33" s="245">
        <v>6</v>
      </c>
      <c r="B33" s="780" t="s">
        <v>399</v>
      </c>
      <c r="C33" s="781"/>
      <c r="D33" s="781"/>
      <c r="E33" s="781"/>
      <c r="F33" s="781"/>
      <c r="G33" s="781"/>
      <c r="H33" s="781"/>
      <c r="I33" s="781"/>
      <c r="J33" s="781"/>
      <c r="K33" s="781"/>
      <c r="L33" s="781"/>
      <c r="M33" s="781"/>
      <c r="N33" s="781"/>
      <c r="O33" s="781"/>
      <c r="P33" s="782"/>
      <c r="Q33" s="783">
        <v>1707</v>
      </c>
      <c r="R33" s="784"/>
      <c r="S33" s="784"/>
      <c r="T33" s="784"/>
      <c r="U33" s="784"/>
      <c r="V33" s="784">
        <v>1510</v>
      </c>
      <c r="W33" s="784"/>
      <c r="X33" s="784"/>
      <c r="Y33" s="784"/>
      <c r="Z33" s="784"/>
      <c r="AA33" s="784">
        <f t="shared" si="0"/>
        <v>197</v>
      </c>
      <c r="AB33" s="784"/>
      <c r="AC33" s="784"/>
      <c r="AD33" s="784"/>
      <c r="AE33" s="785"/>
      <c r="AF33" s="800">
        <v>791</v>
      </c>
      <c r="AG33" s="801"/>
      <c r="AH33" s="801"/>
      <c r="AI33" s="801"/>
      <c r="AJ33" s="802"/>
      <c r="AK33" s="858">
        <v>643</v>
      </c>
      <c r="AL33" s="859"/>
      <c r="AM33" s="859"/>
      <c r="AN33" s="859"/>
      <c r="AO33" s="859"/>
      <c r="AP33" s="859">
        <v>13113</v>
      </c>
      <c r="AQ33" s="859"/>
      <c r="AR33" s="859"/>
      <c r="AS33" s="859"/>
      <c r="AT33" s="859"/>
      <c r="AU33" s="859">
        <v>4524</v>
      </c>
      <c r="AV33" s="859"/>
      <c r="AW33" s="859"/>
      <c r="AX33" s="859"/>
      <c r="AY33" s="859"/>
      <c r="AZ33" s="860" t="s">
        <v>578</v>
      </c>
      <c r="BA33" s="860"/>
      <c r="BB33" s="860"/>
      <c r="BC33" s="860"/>
      <c r="BD33" s="860"/>
      <c r="BE33" s="856" t="s">
        <v>400</v>
      </c>
      <c r="BF33" s="856"/>
      <c r="BG33" s="856"/>
      <c r="BH33" s="856"/>
      <c r="BI33" s="857"/>
      <c r="BJ33" s="232"/>
      <c r="BK33" s="232"/>
      <c r="BL33" s="232"/>
      <c r="BM33" s="232"/>
      <c r="BN33" s="232"/>
      <c r="BO33" s="244"/>
      <c r="BP33" s="244"/>
      <c r="BQ33" s="241">
        <v>27</v>
      </c>
      <c r="BR33" s="242"/>
      <c r="BS33" s="812"/>
      <c r="BT33" s="813"/>
      <c r="BU33" s="813"/>
      <c r="BV33" s="813"/>
      <c r="BW33" s="813"/>
      <c r="BX33" s="813"/>
      <c r="BY33" s="813"/>
      <c r="BZ33" s="813"/>
      <c r="CA33" s="813"/>
      <c r="CB33" s="813"/>
      <c r="CC33" s="813"/>
      <c r="CD33" s="813"/>
      <c r="CE33" s="813"/>
      <c r="CF33" s="813"/>
      <c r="CG33" s="814"/>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7"/>
      <c r="DW33" s="778"/>
      <c r="DX33" s="778"/>
      <c r="DY33" s="778"/>
      <c r="DZ33" s="779"/>
      <c r="EA33" s="226"/>
    </row>
    <row r="34" spans="1:131" s="227" customFormat="1" ht="26.25" customHeight="1">
      <c r="A34" s="245">
        <v>7</v>
      </c>
      <c r="B34" s="780" t="s">
        <v>401</v>
      </c>
      <c r="C34" s="781"/>
      <c r="D34" s="781"/>
      <c r="E34" s="781"/>
      <c r="F34" s="781"/>
      <c r="G34" s="781"/>
      <c r="H34" s="781"/>
      <c r="I34" s="781"/>
      <c r="J34" s="781"/>
      <c r="K34" s="781"/>
      <c r="L34" s="781"/>
      <c r="M34" s="781"/>
      <c r="N34" s="781"/>
      <c r="O34" s="781"/>
      <c r="P34" s="782"/>
      <c r="Q34" s="783">
        <v>625</v>
      </c>
      <c r="R34" s="784"/>
      <c r="S34" s="784"/>
      <c r="T34" s="784"/>
      <c r="U34" s="784"/>
      <c r="V34" s="784">
        <v>616</v>
      </c>
      <c r="W34" s="784"/>
      <c r="X34" s="784"/>
      <c r="Y34" s="784"/>
      <c r="Z34" s="784"/>
      <c r="AA34" s="784">
        <f t="shared" si="0"/>
        <v>9</v>
      </c>
      <c r="AB34" s="784"/>
      <c r="AC34" s="784"/>
      <c r="AD34" s="784"/>
      <c r="AE34" s="785"/>
      <c r="AF34" s="800">
        <v>77</v>
      </c>
      <c r="AG34" s="801"/>
      <c r="AH34" s="801"/>
      <c r="AI34" s="801"/>
      <c r="AJ34" s="802"/>
      <c r="AK34" s="858">
        <v>201</v>
      </c>
      <c r="AL34" s="859"/>
      <c r="AM34" s="859"/>
      <c r="AN34" s="859"/>
      <c r="AO34" s="859"/>
      <c r="AP34" s="859" t="s">
        <v>579</v>
      </c>
      <c r="AQ34" s="859"/>
      <c r="AR34" s="859"/>
      <c r="AS34" s="859"/>
      <c r="AT34" s="859"/>
      <c r="AU34" s="859" t="s">
        <v>579</v>
      </c>
      <c r="AV34" s="859"/>
      <c r="AW34" s="859"/>
      <c r="AX34" s="859"/>
      <c r="AY34" s="859"/>
      <c r="AZ34" s="860" t="s">
        <v>578</v>
      </c>
      <c r="BA34" s="860"/>
      <c r="BB34" s="860"/>
      <c r="BC34" s="860"/>
      <c r="BD34" s="860"/>
      <c r="BE34" s="856" t="s">
        <v>402</v>
      </c>
      <c r="BF34" s="856"/>
      <c r="BG34" s="856"/>
      <c r="BH34" s="856"/>
      <c r="BI34" s="857"/>
      <c r="BJ34" s="232"/>
      <c r="BK34" s="232"/>
      <c r="BL34" s="232"/>
      <c r="BM34" s="232"/>
      <c r="BN34" s="232"/>
      <c r="BO34" s="244"/>
      <c r="BP34" s="244"/>
      <c r="BQ34" s="241">
        <v>28</v>
      </c>
      <c r="BR34" s="242"/>
      <c r="BS34" s="812"/>
      <c r="BT34" s="813"/>
      <c r="BU34" s="813"/>
      <c r="BV34" s="813"/>
      <c r="BW34" s="813"/>
      <c r="BX34" s="813"/>
      <c r="BY34" s="813"/>
      <c r="BZ34" s="813"/>
      <c r="CA34" s="813"/>
      <c r="CB34" s="813"/>
      <c r="CC34" s="813"/>
      <c r="CD34" s="813"/>
      <c r="CE34" s="813"/>
      <c r="CF34" s="813"/>
      <c r="CG34" s="814"/>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7"/>
      <c r="DW34" s="778"/>
      <c r="DX34" s="778"/>
      <c r="DY34" s="778"/>
      <c r="DZ34" s="779"/>
      <c r="EA34" s="226"/>
    </row>
    <row r="35" spans="1:131" s="227" customFormat="1" ht="26.25" customHeight="1">
      <c r="A35" s="245">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800"/>
      <c r="AG35" s="801"/>
      <c r="AH35" s="801"/>
      <c r="AI35" s="801"/>
      <c r="AJ35" s="802"/>
      <c r="AK35" s="858"/>
      <c r="AL35" s="859"/>
      <c r="AM35" s="859"/>
      <c r="AN35" s="859"/>
      <c r="AO35" s="859"/>
      <c r="AP35" s="859"/>
      <c r="AQ35" s="859"/>
      <c r="AR35" s="859"/>
      <c r="AS35" s="859"/>
      <c r="AT35" s="859"/>
      <c r="AU35" s="859"/>
      <c r="AV35" s="859"/>
      <c r="AW35" s="859"/>
      <c r="AX35" s="859"/>
      <c r="AY35" s="859"/>
      <c r="AZ35" s="860"/>
      <c r="BA35" s="860"/>
      <c r="BB35" s="860"/>
      <c r="BC35" s="860"/>
      <c r="BD35" s="860"/>
      <c r="BE35" s="856"/>
      <c r="BF35" s="856"/>
      <c r="BG35" s="856"/>
      <c r="BH35" s="856"/>
      <c r="BI35" s="857"/>
      <c r="BJ35" s="232"/>
      <c r="BK35" s="232"/>
      <c r="BL35" s="232"/>
      <c r="BM35" s="232"/>
      <c r="BN35" s="232"/>
      <c r="BO35" s="244"/>
      <c r="BP35" s="244"/>
      <c r="BQ35" s="241">
        <v>29</v>
      </c>
      <c r="BR35" s="242"/>
      <c r="BS35" s="812"/>
      <c r="BT35" s="813"/>
      <c r="BU35" s="813"/>
      <c r="BV35" s="813"/>
      <c r="BW35" s="813"/>
      <c r="BX35" s="813"/>
      <c r="BY35" s="813"/>
      <c r="BZ35" s="813"/>
      <c r="CA35" s="813"/>
      <c r="CB35" s="813"/>
      <c r="CC35" s="813"/>
      <c r="CD35" s="813"/>
      <c r="CE35" s="813"/>
      <c r="CF35" s="813"/>
      <c r="CG35" s="814"/>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7"/>
      <c r="DW35" s="778"/>
      <c r="DX35" s="778"/>
      <c r="DY35" s="778"/>
      <c r="DZ35" s="779"/>
      <c r="EA35" s="226"/>
    </row>
    <row r="36" spans="1:131" s="227" customFormat="1" ht="26.25" customHeight="1">
      <c r="A36" s="245">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800"/>
      <c r="AG36" s="801"/>
      <c r="AH36" s="801"/>
      <c r="AI36" s="801"/>
      <c r="AJ36" s="802"/>
      <c r="AK36" s="858"/>
      <c r="AL36" s="859"/>
      <c r="AM36" s="859"/>
      <c r="AN36" s="859"/>
      <c r="AO36" s="859"/>
      <c r="AP36" s="859"/>
      <c r="AQ36" s="859"/>
      <c r="AR36" s="859"/>
      <c r="AS36" s="859"/>
      <c r="AT36" s="859"/>
      <c r="AU36" s="859"/>
      <c r="AV36" s="859"/>
      <c r="AW36" s="859"/>
      <c r="AX36" s="859"/>
      <c r="AY36" s="859"/>
      <c r="AZ36" s="860"/>
      <c r="BA36" s="860"/>
      <c r="BB36" s="860"/>
      <c r="BC36" s="860"/>
      <c r="BD36" s="860"/>
      <c r="BE36" s="856"/>
      <c r="BF36" s="856"/>
      <c r="BG36" s="856"/>
      <c r="BH36" s="856"/>
      <c r="BI36" s="857"/>
      <c r="BJ36" s="232"/>
      <c r="BK36" s="232"/>
      <c r="BL36" s="232"/>
      <c r="BM36" s="232"/>
      <c r="BN36" s="232"/>
      <c r="BO36" s="244"/>
      <c r="BP36" s="244"/>
      <c r="BQ36" s="241">
        <v>30</v>
      </c>
      <c r="BR36" s="242"/>
      <c r="BS36" s="812"/>
      <c r="BT36" s="813"/>
      <c r="BU36" s="813"/>
      <c r="BV36" s="813"/>
      <c r="BW36" s="813"/>
      <c r="BX36" s="813"/>
      <c r="BY36" s="813"/>
      <c r="BZ36" s="813"/>
      <c r="CA36" s="813"/>
      <c r="CB36" s="813"/>
      <c r="CC36" s="813"/>
      <c r="CD36" s="813"/>
      <c r="CE36" s="813"/>
      <c r="CF36" s="813"/>
      <c r="CG36" s="814"/>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7"/>
      <c r="DW36" s="778"/>
      <c r="DX36" s="778"/>
      <c r="DY36" s="778"/>
      <c r="DZ36" s="779"/>
      <c r="EA36" s="226"/>
    </row>
    <row r="37" spans="1:131" s="227" customFormat="1" ht="26.25" customHeight="1">
      <c r="A37" s="245">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800"/>
      <c r="AG37" s="801"/>
      <c r="AH37" s="801"/>
      <c r="AI37" s="801"/>
      <c r="AJ37" s="802"/>
      <c r="AK37" s="858"/>
      <c r="AL37" s="859"/>
      <c r="AM37" s="859"/>
      <c r="AN37" s="859"/>
      <c r="AO37" s="859"/>
      <c r="AP37" s="859"/>
      <c r="AQ37" s="859"/>
      <c r="AR37" s="859"/>
      <c r="AS37" s="859"/>
      <c r="AT37" s="859"/>
      <c r="AU37" s="859"/>
      <c r="AV37" s="859"/>
      <c r="AW37" s="859"/>
      <c r="AX37" s="859"/>
      <c r="AY37" s="859"/>
      <c r="AZ37" s="860"/>
      <c r="BA37" s="860"/>
      <c r="BB37" s="860"/>
      <c r="BC37" s="860"/>
      <c r="BD37" s="860"/>
      <c r="BE37" s="856"/>
      <c r="BF37" s="856"/>
      <c r="BG37" s="856"/>
      <c r="BH37" s="856"/>
      <c r="BI37" s="857"/>
      <c r="BJ37" s="232"/>
      <c r="BK37" s="232"/>
      <c r="BL37" s="232"/>
      <c r="BM37" s="232"/>
      <c r="BN37" s="232"/>
      <c r="BO37" s="244"/>
      <c r="BP37" s="244"/>
      <c r="BQ37" s="241">
        <v>31</v>
      </c>
      <c r="BR37" s="242"/>
      <c r="BS37" s="812"/>
      <c r="BT37" s="813"/>
      <c r="BU37" s="813"/>
      <c r="BV37" s="813"/>
      <c r="BW37" s="813"/>
      <c r="BX37" s="813"/>
      <c r="BY37" s="813"/>
      <c r="BZ37" s="813"/>
      <c r="CA37" s="813"/>
      <c r="CB37" s="813"/>
      <c r="CC37" s="813"/>
      <c r="CD37" s="813"/>
      <c r="CE37" s="813"/>
      <c r="CF37" s="813"/>
      <c r="CG37" s="814"/>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7"/>
      <c r="DW37" s="778"/>
      <c r="DX37" s="778"/>
      <c r="DY37" s="778"/>
      <c r="DZ37" s="779"/>
      <c r="EA37" s="226"/>
    </row>
    <row r="38" spans="1:131" s="227" customFormat="1" ht="26.25" customHeight="1">
      <c r="A38" s="245">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800"/>
      <c r="AG38" s="801"/>
      <c r="AH38" s="801"/>
      <c r="AI38" s="801"/>
      <c r="AJ38" s="802"/>
      <c r="AK38" s="858"/>
      <c r="AL38" s="859"/>
      <c r="AM38" s="859"/>
      <c r="AN38" s="859"/>
      <c r="AO38" s="859"/>
      <c r="AP38" s="859"/>
      <c r="AQ38" s="859"/>
      <c r="AR38" s="859"/>
      <c r="AS38" s="859"/>
      <c r="AT38" s="859"/>
      <c r="AU38" s="859"/>
      <c r="AV38" s="859"/>
      <c r="AW38" s="859"/>
      <c r="AX38" s="859"/>
      <c r="AY38" s="859"/>
      <c r="AZ38" s="860"/>
      <c r="BA38" s="860"/>
      <c r="BB38" s="860"/>
      <c r="BC38" s="860"/>
      <c r="BD38" s="860"/>
      <c r="BE38" s="856"/>
      <c r="BF38" s="856"/>
      <c r="BG38" s="856"/>
      <c r="BH38" s="856"/>
      <c r="BI38" s="857"/>
      <c r="BJ38" s="232"/>
      <c r="BK38" s="232"/>
      <c r="BL38" s="232"/>
      <c r="BM38" s="232"/>
      <c r="BN38" s="232"/>
      <c r="BO38" s="244"/>
      <c r="BP38" s="244"/>
      <c r="BQ38" s="241">
        <v>32</v>
      </c>
      <c r="BR38" s="242"/>
      <c r="BS38" s="812"/>
      <c r="BT38" s="813"/>
      <c r="BU38" s="813"/>
      <c r="BV38" s="813"/>
      <c r="BW38" s="813"/>
      <c r="BX38" s="813"/>
      <c r="BY38" s="813"/>
      <c r="BZ38" s="813"/>
      <c r="CA38" s="813"/>
      <c r="CB38" s="813"/>
      <c r="CC38" s="813"/>
      <c r="CD38" s="813"/>
      <c r="CE38" s="813"/>
      <c r="CF38" s="813"/>
      <c r="CG38" s="814"/>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7"/>
      <c r="DW38" s="778"/>
      <c r="DX38" s="778"/>
      <c r="DY38" s="778"/>
      <c r="DZ38" s="779"/>
      <c r="EA38" s="226"/>
    </row>
    <row r="39" spans="1:131" s="227" customFormat="1" ht="26.25" customHeight="1">
      <c r="A39" s="245">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800"/>
      <c r="AG39" s="801"/>
      <c r="AH39" s="801"/>
      <c r="AI39" s="801"/>
      <c r="AJ39" s="802"/>
      <c r="AK39" s="858"/>
      <c r="AL39" s="859"/>
      <c r="AM39" s="859"/>
      <c r="AN39" s="859"/>
      <c r="AO39" s="859"/>
      <c r="AP39" s="859"/>
      <c r="AQ39" s="859"/>
      <c r="AR39" s="859"/>
      <c r="AS39" s="859"/>
      <c r="AT39" s="859"/>
      <c r="AU39" s="859"/>
      <c r="AV39" s="859"/>
      <c r="AW39" s="859"/>
      <c r="AX39" s="859"/>
      <c r="AY39" s="859"/>
      <c r="AZ39" s="860"/>
      <c r="BA39" s="860"/>
      <c r="BB39" s="860"/>
      <c r="BC39" s="860"/>
      <c r="BD39" s="860"/>
      <c r="BE39" s="856"/>
      <c r="BF39" s="856"/>
      <c r="BG39" s="856"/>
      <c r="BH39" s="856"/>
      <c r="BI39" s="857"/>
      <c r="BJ39" s="232"/>
      <c r="BK39" s="232"/>
      <c r="BL39" s="232"/>
      <c r="BM39" s="232"/>
      <c r="BN39" s="232"/>
      <c r="BO39" s="244"/>
      <c r="BP39" s="244"/>
      <c r="BQ39" s="241">
        <v>33</v>
      </c>
      <c r="BR39" s="242"/>
      <c r="BS39" s="812"/>
      <c r="BT39" s="813"/>
      <c r="BU39" s="813"/>
      <c r="BV39" s="813"/>
      <c r="BW39" s="813"/>
      <c r="BX39" s="813"/>
      <c r="BY39" s="813"/>
      <c r="BZ39" s="813"/>
      <c r="CA39" s="813"/>
      <c r="CB39" s="813"/>
      <c r="CC39" s="813"/>
      <c r="CD39" s="813"/>
      <c r="CE39" s="813"/>
      <c r="CF39" s="813"/>
      <c r="CG39" s="814"/>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7"/>
      <c r="DW39" s="778"/>
      <c r="DX39" s="778"/>
      <c r="DY39" s="778"/>
      <c r="DZ39" s="779"/>
      <c r="EA39" s="226"/>
    </row>
    <row r="40" spans="1:131" s="227" customFormat="1" ht="26.25" customHeight="1">
      <c r="A40" s="240">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800"/>
      <c r="AG40" s="801"/>
      <c r="AH40" s="801"/>
      <c r="AI40" s="801"/>
      <c r="AJ40" s="802"/>
      <c r="AK40" s="858"/>
      <c r="AL40" s="859"/>
      <c r="AM40" s="859"/>
      <c r="AN40" s="859"/>
      <c r="AO40" s="859"/>
      <c r="AP40" s="859"/>
      <c r="AQ40" s="859"/>
      <c r="AR40" s="859"/>
      <c r="AS40" s="859"/>
      <c r="AT40" s="859"/>
      <c r="AU40" s="859"/>
      <c r="AV40" s="859"/>
      <c r="AW40" s="859"/>
      <c r="AX40" s="859"/>
      <c r="AY40" s="859"/>
      <c r="AZ40" s="860"/>
      <c r="BA40" s="860"/>
      <c r="BB40" s="860"/>
      <c r="BC40" s="860"/>
      <c r="BD40" s="860"/>
      <c r="BE40" s="856"/>
      <c r="BF40" s="856"/>
      <c r="BG40" s="856"/>
      <c r="BH40" s="856"/>
      <c r="BI40" s="857"/>
      <c r="BJ40" s="232"/>
      <c r="BK40" s="232"/>
      <c r="BL40" s="232"/>
      <c r="BM40" s="232"/>
      <c r="BN40" s="232"/>
      <c r="BO40" s="244"/>
      <c r="BP40" s="244"/>
      <c r="BQ40" s="241">
        <v>34</v>
      </c>
      <c r="BR40" s="242"/>
      <c r="BS40" s="812"/>
      <c r="BT40" s="813"/>
      <c r="BU40" s="813"/>
      <c r="BV40" s="813"/>
      <c r="BW40" s="813"/>
      <c r="BX40" s="813"/>
      <c r="BY40" s="813"/>
      <c r="BZ40" s="813"/>
      <c r="CA40" s="813"/>
      <c r="CB40" s="813"/>
      <c r="CC40" s="813"/>
      <c r="CD40" s="813"/>
      <c r="CE40" s="813"/>
      <c r="CF40" s="813"/>
      <c r="CG40" s="814"/>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7"/>
      <c r="DW40" s="778"/>
      <c r="DX40" s="778"/>
      <c r="DY40" s="778"/>
      <c r="DZ40" s="779"/>
      <c r="EA40" s="226"/>
    </row>
    <row r="41" spans="1:131" s="227" customFormat="1" ht="26.25" customHeight="1">
      <c r="A41" s="240">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800"/>
      <c r="AG41" s="801"/>
      <c r="AH41" s="801"/>
      <c r="AI41" s="801"/>
      <c r="AJ41" s="802"/>
      <c r="AK41" s="858"/>
      <c r="AL41" s="859"/>
      <c r="AM41" s="859"/>
      <c r="AN41" s="859"/>
      <c r="AO41" s="859"/>
      <c r="AP41" s="859"/>
      <c r="AQ41" s="859"/>
      <c r="AR41" s="859"/>
      <c r="AS41" s="859"/>
      <c r="AT41" s="859"/>
      <c r="AU41" s="859"/>
      <c r="AV41" s="859"/>
      <c r="AW41" s="859"/>
      <c r="AX41" s="859"/>
      <c r="AY41" s="859"/>
      <c r="AZ41" s="860"/>
      <c r="BA41" s="860"/>
      <c r="BB41" s="860"/>
      <c r="BC41" s="860"/>
      <c r="BD41" s="860"/>
      <c r="BE41" s="856"/>
      <c r="BF41" s="856"/>
      <c r="BG41" s="856"/>
      <c r="BH41" s="856"/>
      <c r="BI41" s="857"/>
      <c r="BJ41" s="232"/>
      <c r="BK41" s="232"/>
      <c r="BL41" s="232"/>
      <c r="BM41" s="232"/>
      <c r="BN41" s="232"/>
      <c r="BO41" s="244"/>
      <c r="BP41" s="244"/>
      <c r="BQ41" s="241">
        <v>35</v>
      </c>
      <c r="BR41" s="242"/>
      <c r="BS41" s="812"/>
      <c r="BT41" s="813"/>
      <c r="BU41" s="813"/>
      <c r="BV41" s="813"/>
      <c r="BW41" s="813"/>
      <c r="BX41" s="813"/>
      <c r="BY41" s="813"/>
      <c r="BZ41" s="813"/>
      <c r="CA41" s="813"/>
      <c r="CB41" s="813"/>
      <c r="CC41" s="813"/>
      <c r="CD41" s="813"/>
      <c r="CE41" s="813"/>
      <c r="CF41" s="813"/>
      <c r="CG41" s="814"/>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7"/>
      <c r="DW41" s="778"/>
      <c r="DX41" s="778"/>
      <c r="DY41" s="778"/>
      <c r="DZ41" s="779"/>
      <c r="EA41" s="226"/>
    </row>
    <row r="42" spans="1:131" s="227" customFormat="1" ht="26.25" customHeight="1">
      <c r="A42" s="240">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800"/>
      <c r="AG42" s="801"/>
      <c r="AH42" s="801"/>
      <c r="AI42" s="801"/>
      <c r="AJ42" s="802"/>
      <c r="AK42" s="858"/>
      <c r="AL42" s="859"/>
      <c r="AM42" s="859"/>
      <c r="AN42" s="859"/>
      <c r="AO42" s="859"/>
      <c r="AP42" s="859"/>
      <c r="AQ42" s="859"/>
      <c r="AR42" s="859"/>
      <c r="AS42" s="859"/>
      <c r="AT42" s="859"/>
      <c r="AU42" s="859"/>
      <c r="AV42" s="859"/>
      <c r="AW42" s="859"/>
      <c r="AX42" s="859"/>
      <c r="AY42" s="859"/>
      <c r="AZ42" s="860"/>
      <c r="BA42" s="860"/>
      <c r="BB42" s="860"/>
      <c r="BC42" s="860"/>
      <c r="BD42" s="860"/>
      <c r="BE42" s="856"/>
      <c r="BF42" s="856"/>
      <c r="BG42" s="856"/>
      <c r="BH42" s="856"/>
      <c r="BI42" s="857"/>
      <c r="BJ42" s="232"/>
      <c r="BK42" s="232"/>
      <c r="BL42" s="232"/>
      <c r="BM42" s="232"/>
      <c r="BN42" s="232"/>
      <c r="BO42" s="244"/>
      <c r="BP42" s="244"/>
      <c r="BQ42" s="241">
        <v>36</v>
      </c>
      <c r="BR42" s="242"/>
      <c r="BS42" s="812"/>
      <c r="BT42" s="813"/>
      <c r="BU42" s="813"/>
      <c r="BV42" s="813"/>
      <c r="BW42" s="813"/>
      <c r="BX42" s="813"/>
      <c r="BY42" s="813"/>
      <c r="BZ42" s="813"/>
      <c r="CA42" s="813"/>
      <c r="CB42" s="813"/>
      <c r="CC42" s="813"/>
      <c r="CD42" s="813"/>
      <c r="CE42" s="813"/>
      <c r="CF42" s="813"/>
      <c r="CG42" s="814"/>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7"/>
      <c r="DW42" s="778"/>
      <c r="DX42" s="778"/>
      <c r="DY42" s="778"/>
      <c r="DZ42" s="779"/>
      <c r="EA42" s="226"/>
    </row>
    <row r="43" spans="1:131" s="227" customFormat="1" ht="26.25" customHeight="1">
      <c r="A43" s="240">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800"/>
      <c r="AG43" s="801"/>
      <c r="AH43" s="801"/>
      <c r="AI43" s="801"/>
      <c r="AJ43" s="802"/>
      <c r="AK43" s="858"/>
      <c r="AL43" s="859"/>
      <c r="AM43" s="859"/>
      <c r="AN43" s="859"/>
      <c r="AO43" s="859"/>
      <c r="AP43" s="859"/>
      <c r="AQ43" s="859"/>
      <c r="AR43" s="859"/>
      <c r="AS43" s="859"/>
      <c r="AT43" s="859"/>
      <c r="AU43" s="859"/>
      <c r="AV43" s="859"/>
      <c r="AW43" s="859"/>
      <c r="AX43" s="859"/>
      <c r="AY43" s="859"/>
      <c r="AZ43" s="860"/>
      <c r="BA43" s="860"/>
      <c r="BB43" s="860"/>
      <c r="BC43" s="860"/>
      <c r="BD43" s="860"/>
      <c r="BE43" s="856"/>
      <c r="BF43" s="856"/>
      <c r="BG43" s="856"/>
      <c r="BH43" s="856"/>
      <c r="BI43" s="857"/>
      <c r="BJ43" s="232"/>
      <c r="BK43" s="232"/>
      <c r="BL43" s="232"/>
      <c r="BM43" s="232"/>
      <c r="BN43" s="232"/>
      <c r="BO43" s="244"/>
      <c r="BP43" s="244"/>
      <c r="BQ43" s="241">
        <v>37</v>
      </c>
      <c r="BR43" s="242"/>
      <c r="BS43" s="812"/>
      <c r="BT43" s="813"/>
      <c r="BU43" s="813"/>
      <c r="BV43" s="813"/>
      <c r="BW43" s="813"/>
      <c r="BX43" s="813"/>
      <c r="BY43" s="813"/>
      <c r="BZ43" s="813"/>
      <c r="CA43" s="813"/>
      <c r="CB43" s="813"/>
      <c r="CC43" s="813"/>
      <c r="CD43" s="813"/>
      <c r="CE43" s="813"/>
      <c r="CF43" s="813"/>
      <c r="CG43" s="814"/>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7"/>
      <c r="DW43" s="778"/>
      <c r="DX43" s="778"/>
      <c r="DY43" s="778"/>
      <c r="DZ43" s="779"/>
      <c r="EA43" s="226"/>
    </row>
    <row r="44" spans="1:131" s="227" customFormat="1" ht="26.25" customHeight="1">
      <c r="A44" s="240">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800"/>
      <c r="AG44" s="801"/>
      <c r="AH44" s="801"/>
      <c r="AI44" s="801"/>
      <c r="AJ44" s="802"/>
      <c r="AK44" s="858"/>
      <c r="AL44" s="859"/>
      <c r="AM44" s="859"/>
      <c r="AN44" s="859"/>
      <c r="AO44" s="859"/>
      <c r="AP44" s="859"/>
      <c r="AQ44" s="859"/>
      <c r="AR44" s="859"/>
      <c r="AS44" s="859"/>
      <c r="AT44" s="859"/>
      <c r="AU44" s="859"/>
      <c r="AV44" s="859"/>
      <c r="AW44" s="859"/>
      <c r="AX44" s="859"/>
      <c r="AY44" s="859"/>
      <c r="AZ44" s="860"/>
      <c r="BA44" s="860"/>
      <c r="BB44" s="860"/>
      <c r="BC44" s="860"/>
      <c r="BD44" s="860"/>
      <c r="BE44" s="856"/>
      <c r="BF44" s="856"/>
      <c r="BG44" s="856"/>
      <c r="BH44" s="856"/>
      <c r="BI44" s="857"/>
      <c r="BJ44" s="232"/>
      <c r="BK44" s="232"/>
      <c r="BL44" s="232"/>
      <c r="BM44" s="232"/>
      <c r="BN44" s="232"/>
      <c r="BO44" s="244"/>
      <c r="BP44" s="244"/>
      <c r="BQ44" s="241">
        <v>38</v>
      </c>
      <c r="BR44" s="242"/>
      <c r="BS44" s="812"/>
      <c r="BT44" s="813"/>
      <c r="BU44" s="813"/>
      <c r="BV44" s="813"/>
      <c r="BW44" s="813"/>
      <c r="BX44" s="813"/>
      <c r="BY44" s="813"/>
      <c r="BZ44" s="813"/>
      <c r="CA44" s="813"/>
      <c r="CB44" s="813"/>
      <c r="CC44" s="813"/>
      <c r="CD44" s="813"/>
      <c r="CE44" s="813"/>
      <c r="CF44" s="813"/>
      <c r="CG44" s="814"/>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7"/>
      <c r="DW44" s="778"/>
      <c r="DX44" s="778"/>
      <c r="DY44" s="778"/>
      <c r="DZ44" s="779"/>
      <c r="EA44" s="226"/>
    </row>
    <row r="45" spans="1:131" s="227" customFormat="1" ht="26.25" customHeight="1">
      <c r="A45" s="240">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800"/>
      <c r="AG45" s="801"/>
      <c r="AH45" s="801"/>
      <c r="AI45" s="801"/>
      <c r="AJ45" s="802"/>
      <c r="AK45" s="858"/>
      <c r="AL45" s="859"/>
      <c r="AM45" s="859"/>
      <c r="AN45" s="859"/>
      <c r="AO45" s="859"/>
      <c r="AP45" s="859"/>
      <c r="AQ45" s="859"/>
      <c r="AR45" s="859"/>
      <c r="AS45" s="859"/>
      <c r="AT45" s="859"/>
      <c r="AU45" s="859"/>
      <c r="AV45" s="859"/>
      <c r="AW45" s="859"/>
      <c r="AX45" s="859"/>
      <c r="AY45" s="859"/>
      <c r="AZ45" s="860"/>
      <c r="BA45" s="860"/>
      <c r="BB45" s="860"/>
      <c r="BC45" s="860"/>
      <c r="BD45" s="860"/>
      <c r="BE45" s="856"/>
      <c r="BF45" s="856"/>
      <c r="BG45" s="856"/>
      <c r="BH45" s="856"/>
      <c r="BI45" s="857"/>
      <c r="BJ45" s="232"/>
      <c r="BK45" s="232"/>
      <c r="BL45" s="232"/>
      <c r="BM45" s="232"/>
      <c r="BN45" s="232"/>
      <c r="BO45" s="244"/>
      <c r="BP45" s="244"/>
      <c r="BQ45" s="241">
        <v>39</v>
      </c>
      <c r="BR45" s="242"/>
      <c r="BS45" s="812"/>
      <c r="BT45" s="813"/>
      <c r="BU45" s="813"/>
      <c r="BV45" s="813"/>
      <c r="BW45" s="813"/>
      <c r="BX45" s="813"/>
      <c r="BY45" s="813"/>
      <c r="BZ45" s="813"/>
      <c r="CA45" s="813"/>
      <c r="CB45" s="813"/>
      <c r="CC45" s="813"/>
      <c r="CD45" s="813"/>
      <c r="CE45" s="813"/>
      <c r="CF45" s="813"/>
      <c r="CG45" s="814"/>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7"/>
      <c r="DW45" s="778"/>
      <c r="DX45" s="778"/>
      <c r="DY45" s="778"/>
      <c r="DZ45" s="779"/>
      <c r="EA45" s="226"/>
    </row>
    <row r="46" spans="1:131" s="227" customFormat="1" ht="26.25" customHeight="1">
      <c r="A46" s="240">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800"/>
      <c r="AG46" s="801"/>
      <c r="AH46" s="801"/>
      <c r="AI46" s="801"/>
      <c r="AJ46" s="802"/>
      <c r="AK46" s="858"/>
      <c r="AL46" s="859"/>
      <c r="AM46" s="859"/>
      <c r="AN46" s="859"/>
      <c r="AO46" s="859"/>
      <c r="AP46" s="859"/>
      <c r="AQ46" s="859"/>
      <c r="AR46" s="859"/>
      <c r="AS46" s="859"/>
      <c r="AT46" s="859"/>
      <c r="AU46" s="859"/>
      <c r="AV46" s="859"/>
      <c r="AW46" s="859"/>
      <c r="AX46" s="859"/>
      <c r="AY46" s="859"/>
      <c r="AZ46" s="860"/>
      <c r="BA46" s="860"/>
      <c r="BB46" s="860"/>
      <c r="BC46" s="860"/>
      <c r="BD46" s="860"/>
      <c r="BE46" s="856"/>
      <c r="BF46" s="856"/>
      <c r="BG46" s="856"/>
      <c r="BH46" s="856"/>
      <c r="BI46" s="857"/>
      <c r="BJ46" s="232"/>
      <c r="BK46" s="232"/>
      <c r="BL46" s="232"/>
      <c r="BM46" s="232"/>
      <c r="BN46" s="232"/>
      <c r="BO46" s="244"/>
      <c r="BP46" s="244"/>
      <c r="BQ46" s="241">
        <v>40</v>
      </c>
      <c r="BR46" s="242"/>
      <c r="BS46" s="812"/>
      <c r="BT46" s="813"/>
      <c r="BU46" s="813"/>
      <c r="BV46" s="813"/>
      <c r="BW46" s="813"/>
      <c r="BX46" s="813"/>
      <c r="BY46" s="813"/>
      <c r="BZ46" s="813"/>
      <c r="CA46" s="813"/>
      <c r="CB46" s="813"/>
      <c r="CC46" s="813"/>
      <c r="CD46" s="813"/>
      <c r="CE46" s="813"/>
      <c r="CF46" s="813"/>
      <c r="CG46" s="814"/>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7"/>
      <c r="DW46" s="778"/>
      <c r="DX46" s="778"/>
      <c r="DY46" s="778"/>
      <c r="DZ46" s="779"/>
      <c r="EA46" s="226"/>
    </row>
    <row r="47" spans="1:131" s="227" customFormat="1" ht="26.25" customHeight="1">
      <c r="A47" s="240">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800"/>
      <c r="AG47" s="801"/>
      <c r="AH47" s="801"/>
      <c r="AI47" s="801"/>
      <c r="AJ47" s="802"/>
      <c r="AK47" s="858"/>
      <c r="AL47" s="859"/>
      <c r="AM47" s="859"/>
      <c r="AN47" s="859"/>
      <c r="AO47" s="859"/>
      <c r="AP47" s="859"/>
      <c r="AQ47" s="859"/>
      <c r="AR47" s="859"/>
      <c r="AS47" s="859"/>
      <c r="AT47" s="859"/>
      <c r="AU47" s="859"/>
      <c r="AV47" s="859"/>
      <c r="AW47" s="859"/>
      <c r="AX47" s="859"/>
      <c r="AY47" s="859"/>
      <c r="AZ47" s="860"/>
      <c r="BA47" s="860"/>
      <c r="BB47" s="860"/>
      <c r="BC47" s="860"/>
      <c r="BD47" s="860"/>
      <c r="BE47" s="856"/>
      <c r="BF47" s="856"/>
      <c r="BG47" s="856"/>
      <c r="BH47" s="856"/>
      <c r="BI47" s="857"/>
      <c r="BJ47" s="232"/>
      <c r="BK47" s="232"/>
      <c r="BL47" s="232"/>
      <c r="BM47" s="232"/>
      <c r="BN47" s="232"/>
      <c r="BO47" s="244"/>
      <c r="BP47" s="244"/>
      <c r="BQ47" s="241">
        <v>41</v>
      </c>
      <c r="BR47" s="242"/>
      <c r="BS47" s="812"/>
      <c r="BT47" s="813"/>
      <c r="BU47" s="813"/>
      <c r="BV47" s="813"/>
      <c r="BW47" s="813"/>
      <c r="BX47" s="813"/>
      <c r="BY47" s="813"/>
      <c r="BZ47" s="813"/>
      <c r="CA47" s="813"/>
      <c r="CB47" s="813"/>
      <c r="CC47" s="813"/>
      <c r="CD47" s="813"/>
      <c r="CE47" s="813"/>
      <c r="CF47" s="813"/>
      <c r="CG47" s="814"/>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7"/>
      <c r="DW47" s="778"/>
      <c r="DX47" s="778"/>
      <c r="DY47" s="778"/>
      <c r="DZ47" s="779"/>
      <c r="EA47" s="226"/>
    </row>
    <row r="48" spans="1:131" s="227" customFormat="1" ht="26.25" customHeight="1">
      <c r="A48" s="240">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800"/>
      <c r="AG48" s="801"/>
      <c r="AH48" s="801"/>
      <c r="AI48" s="801"/>
      <c r="AJ48" s="802"/>
      <c r="AK48" s="858"/>
      <c r="AL48" s="859"/>
      <c r="AM48" s="859"/>
      <c r="AN48" s="859"/>
      <c r="AO48" s="859"/>
      <c r="AP48" s="859"/>
      <c r="AQ48" s="859"/>
      <c r="AR48" s="859"/>
      <c r="AS48" s="859"/>
      <c r="AT48" s="859"/>
      <c r="AU48" s="859"/>
      <c r="AV48" s="859"/>
      <c r="AW48" s="859"/>
      <c r="AX48" s="859"/>
      <c r="AY48" s="859"/>
      <c r="AZ48" s="860"/>
      <c r="BA48" s="860"/>
      <c r="BB48" s="860"/>
      <c r="BC48" s="860"/>
      <c r="BD48" s="860"/>
      <c r="BE48" s="856"/>
      <c r="BF48" s="856"/>
      <c r="BG48" s="856"/>
      <c r="BH48" s="856"/>
      <c r="BI48" s="857"/>
      <c r="BJ48" s="232"/>
      <c r="BK48" s="232"/>
      <c r="BL48" s="232"/>
      <c r="BM48" s="232"/>
      <c r="BN48" s="232"/>
      <c r="BO48" s="244"/>
      <c r="BP48" s="244"/>
      <c r="BQ48" s="241">
        <v>42</v>
      </c>
      <c r="BR48" s="242"/>
      <c r="BS48" s="812"/>
      <c r="BT48" s="813"/>
      <c r="BU48" s="813"/>
      <c r="BV48" s="813"/>
      <c r="BW48" s="813"/>
      <c r="BX48" s="813"/>
      <c r="BY48" s="813"/>
      <c r="BZ48" s="813"/>
      <c r="CA48" s="813"/>
      <c r="CB48" s="813"/>
      <c r="CC48" s="813"/>
      <c r="CD48" s="813"/>
      <c r="CE48" s="813"/>
      <c r="CF48" s="813"/>
      <c r="CG48" s="814"/>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7"/>
      <c r="DW48" s="778"/>
      <c r="DX48" s="778"/>
      <c r="DY48" s="778"/>
      <c r="DZ48" s="779"/>
      <c r="EA48" s="226"/>
    </row>
    <row r="49" spans="1:131" s="227" customFormat="1" ht="26.25" customHeight="1">
      <c r="A49" s="240">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800"/>
      <c r="AG49" s="801"/>
      <c r="AH49" s="801"/>
      <c r="AI49" s="801"/>
      <c r="AJ49" s="802"/>
      <c r="AK49" s="858"/>
      <c r="AL49" s="859"/>
      <c r="AM49" s="859"/>
      <c r="AN49" s="859"/>
      <c r="AO49" s="859"/>
      <c r="AP49" s="859"/>
      <c r="AQ49" s="859"/>
      <c r="AR49" s="859"/>
      <c r="AS49" s="859"/>
      <c r="AT49" s="859"/>
      <c r="AU49" s="859"/>
      <c r="AV49" s="859"/>
      <c r="AW49" s="859"/>
      <c r="AX49" s="859"/>
      <c r="AY49" s="859"/>
      <c r="AZ49" s="860"/>
      <c r="BA49" s="860"/>
      <c r="BB49" s="860"/>
      <c r="BC49" s="860"/>
      <c r="BD49" s="860"/>
      <c r="BE49" s="856"/>
      <c r="BF49" s="856"/>
      <c r="BG49" s="856"/>
      <c r="BH49" s="856"/>
      <c r="BI49" s="857"/>
      <c r="BJ49" s="232"/>
      <c r="BK49" s="232"/>
      <c r="BL49" s="232"/>
      <c r="BM49" s="232"/>
      <c r="BN49" s="232"/>
      <c r="BO49" s="244"/>
      <c r="BP49" s="244"/>
      <c r="BQ49" s="241">
        <v>43</v>
      </c>
      <c r="BR49" s="242"/>
      <c r="BS49" s="812"/>
      <c r="BT49" s="813"/>
      <c r="BU49" s="813"/>
      <c r="BV49" s="813"/>
      <c r="BW49" s="813"/>
      <c r="BX49" s="813"/>
      <c r="BY49" s="813"/>
      <c r="BZ49" s="813"/>
      <c r="CA49" s="813"/>
      <c r="CB49" s="813"/>
      <c r="CC49" s="813"/>
      <c r="CD49" s="813"/>
      <c r="CE49" s="813"/>
      <c r="CF49" s="813"/>
      <c r="CG49" s="814"/>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7"/>
      <c r="DW49" s="778"/>
      <c r="DX49" s="778"/>
      <c r="DY49" s="778"/>
      <c r="DZ49" s="779"/>
      <c r="EA49" s="226"/>
    </row>
    <row r="50" spans="1:131" s="227" customFormat="1" ht="26.25" customHeight="1">
      <c r="A50" s="240">
        <v>23</v>
      </c>
      <c r="B50" s="780"/>
      <c r="C50" s="781"/>
      <c r="D50" s="781"/>
      <c r="E50" s="781"/>
      <c r="F50" s="781"/>
      <c r="G50" s="781"/>
      <c r="H50" s="781"/>
      <c r="I50" s="781"/>
      <c r="J50" s="781"/>
      <c r="K50" s="781"/>
      <c r="L50" s="781"/>
      <c r="M50" s="781"/>
      <c r="N50" s="781"/>
      <c r="O50" s="781"/>
      <c r="P50" s="782"/>
      <c r="Q50" s="861"/>
      <c r="R50" s="862"/>
      <c r="S50" s="862"/>
      <c r="T50" s="862"/>
      <c r="U50" s="862"/>
      <c r="V50" s="862"/>
      <c r="W50" s="862"/>
      <c r="X50" s="862"/>
      <c r="Y50" s="862"/>
      <c r="Z50" s="862"/>
      <c r="AA50" s="862"/>
      <c r="AB50" s="862"/>
      <c r="AC50" s="862"/>
      <c r="AD50" s="862"/>
      <c r="AE50" s="863"/>
      <c r="AF50" s="800"/>
      <c r="AG50" s="801"/>
      <c r="AH50" s="801"/>
      <c r="AI50" s="801"/>
      <c r="AJ50" s="802"/>
      <c r="AK50" s="864"/>
      <c r="AL50" s="862"/>
      <c r="AM50" s="862"/>
      <c r="AN50" s="862"/>
      <c r="AO50" s="862"/>
      <c r="AP50" s="862"/>
      <c r="AQ50" s="862"/>
      <c r="AR50" s="862"/>
      <c r="AS50" s="862"/>
      <c r="AT50" s="862"/>
      <c r="AU50" s="862"/>
      <c r="AV50" s="862"/>
      <c r="AW50" s="862"/>
      <c r="AX50" s="862"/>
      <c r="AY50" s="862"/>
      <c r="AZ50" s="865"/>
      <c r="BA50" s="865"/>
      <c r="BB50" s="865"/>
      <c r="BC50" s="865"/>
      <c r="BD50" s="865"/>
      <c r="BE50" s="856"/>
      <c r="BF50" s="856"/>
      <c r="BG50" s="856"/>
      <c r="BH50" s="856"/>
      <c r="BI50" s="857"/>
      <c r="BJ50" s="232"/>
      <c r="BK50" s="232"/>
      <c r="BL50" s="232"/>
      <c r="BM50" s="232"/>
      <c r="BN50" s="232"/>
      <c r="BO50" s="244"/>
      <c r="BP50" s="244"/>
      <c r="BQ50" s="241">
        <v>44</v>
      </c>
      <c r="BR50" s="242"/>
      <c r="BS50" s="812"/>
      <c r="BT50" s="813"/>
      <c r="BU50" s="813"/>
      <c r="BV50" s="813"/>
      <c r="BW50" s="813"/>
      <c r="BX50" s="813"/>
      <c r="BY50" s="813"/>
      <c r="BZ50" s="813"/>
      <c r="CA50" s="813"/>
      <c r="CB50" s="813"/>
      <c r="CC50" s="813"/>
      <c r="CD50" s="813"/>
      <c r="CE50" s="813"/>
      <c r="CF50" s="813"/>
      <c r="CG50" s="814"/>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7"/>
      <c r="DW50" s="778"/>
      <c r="DX50" s="778"/>
      <c r="DY50" s="778"/>
      <c r="DZ50" s="779"/>
      <c r="EA50" s="226"/>
    </row>
    <row r="51" spans="1:131" s="227" customFormat="1" ht="26.25" customHeight="1">
      <c r="A51" s="240">
        <v>24</v>
      </c>
      <c r="B51" s="780"/>
      <c r="C51" s="781"/>
      <c r="D51" s="781"/>
      <c r="E51" s="781"/>
      <c r="F51" s="781"/>
      <c r="G51" s="781"/>
      <c r="H51" s="781"/>
      <c r="I51" s="781"/>
      <c r="J51" s="781"/>
      <c r="K51" s="781"/>
      <c r="L51" s="781"/>
      <c r="M51" s="781"/>
      <c r="N51" s="781"/>
      <c r="O51" s="781"/>
      <c r="P51" s="782"/>
      <c r="Q51" s="861"/>
      <c r="R51" s="862"/>
      <c r="S51" s="862"/>
      <c r="T51" s="862"/>
      <c r="U51" s="862"/>
      <c r="V51" s="862"/>
      <c r="W51" s="862"/>
      <c r="X51" s="862"/>
      <c r="Y51" s="862"/>
      <c r="Z51" s="862"/>
      <c r="AA51" s="862"/>
      <c r="AB51" s="862"/>
      <c r="AC51" s="862"/>
      <c r="AD51" s="862"/>
      <c r="AE51" s="863"/>
      <c r="AF51" s="800"/>
      <c r="AG51" s="801"/>
      <c r="AH51" s="801"/>
      <c r="AI51" s="801"/>
      <c r="AJ51" s="802"/>
      <c r="AK51" s="864"/>
      <c r="AL51" s="862"/>
      <c r="AM51" s="862"/>
      <c r="AN51" s="862"/>
      <c r="AO51" s="862"/>
      <c r="AP51" s="862"/>
      <c r="AQ51" s="862"/>
      <c r="AR51" s="862"/>
      <c r="AS51" s="862"/>
      <c r="AT51" s="862"/>
      <c r="AU51" s="862"/>
      <c r="AV51" s="862"/>
      <c r="AW51" s="862"/>
      <c r="AX51" s="862"/>
      <c r="AY51" s="862"/>
      <c r="AZ51" s="865"/>
      <c r="BA51" s="865"/>
      <c r="BB51" s="865"/>
      <c r="BC51" s="865"/>
      <c r="BD51" s="865"/>
      <c r="BE51" s="856"/>
      <c r="BF51" s="856"/>
      <c r="BG51" s="856"/>
      <c r="BH51" s="856"/>
      <c r="BI51" s="857"/>
      <c r="BJ51" s="232"/>
      <c r="BK51" s="232"/>
      <c r="BL51" s="232"/>
      <c r="BM51" s="232"/>
      <c r="BN51" s="232"/>
      <c r="BO51" s="244"/>
      <c r="BP51" s="244"/>
      <c r="BQ51" s="241">
        <v>45</v>
      </c>
      <c r="BR51" s="242"/>
      <c r="BS51" s="812"/>
      <c r="BT51" s="813"/>
      <c r="BU51" s="813"/>
      <c r="BV51" s="813"/>
      <c r="BW51" s="813"/>
      <c r="BX51" s="813"/>
      <c r="BY51" s="813"/>
      <c r="BZ51" s="813"/>
      <c r="CA51" s="813"/>
      <c r="CB51" s="813"/>
      <c r="CC51" s="813"/>
      <c r="CD51" s="813"/>
      <c r="CE51" s="813"/>
      <c r="CF51" s="813"/>
      <c r="CG51" s="814"/>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7"/>
      <c r="DW51" s="778"/>
      <c r="DX51" s="778"/>
      <c r="DY51" s="778"/>
      <c r="DZ51" s="779"/>
      <c r="EA51" s="226"/>
    </row>
    <row r="52" spans="1:131" s="227" customFormat="1" ht="26.25" customHeight="1">
      <c r="A52" s="240">
        <v>25</v>
      </c>
      <c r="B52" s="780"/>
      <c r="C52" s="781"/>
      <c r="D52" s="781"/>
      <c r="E52" s="781"/>
      <c r="F52" s="781"/>
      <c r="G52" s="781"/>
      <c r="H52" s="781"/>
      <c r="I52" s="781"/>
      <c r="J52" s="781"/>
      <c r="K52" s="781"/>
      <c r="L52" s="781"/>
      <c r="M52" s="781"/>
      <c r="N52" s="781"/>
      <c r="O52" s="781"/>
      <c r="P52" s="782"/>
      <c r="Q52" s="861"/>
      <c r="R52" s="862"/>
      <c r="S52" s="862"/>
      <c r="T52" s="862"/>
      <c r="U52" s="862"/>
      <c r="V52" s="862"/>
      <c r="W52" s="862"/>
      <c r="X52" s="862"/>
      <c r="Y52" s="862"/>
      <c r="Z52" s="862"/>
      <c r="AA52" s="862"/>
      <c r="AB52" s="862"/>
      <c r="AC52" s="862"/>
      <c r="AD52" s="862"/>
      <c r="AE52" s="863"/>
      <c r="AF52" s="800"/>
      <c r="AG52" s="801"/>
      <c r="AH52" s="801"/>
      <c r="AI52" s="801"/>
      <c r="AJ52" s="802"/>
      <c r="AK52" s="864"/>
      <c r="AL52" s="862"/>
      <c r="AM52" s="862"/>
      <c r="AN52" s="862"/>
      <c r="AO52" s="862"/>
      <c r="AP52" s="862"/>
      <c r="AQ52" s="862"/>
      <c r="AR52" s="862"/>
      <c r="AS52" s="862"/>
      <c r="AT52" s="862"/>
      <c r="AU52" s="862"/>
      <c r="AV52" s="862"/>
      <c r="AW52" s="862"/>
      <c r="AX52" s="862"/>
      <c r="AY52" s="862"/>
      <c r="AZ52" s="865"/>
      <c r="BA52" s="865"/>
      <c r="BB52" s="865"/>
      <c r="BC52" s="865"/>
      <c r="BD52" s="865"/>
      <c r="BE52" s="856"/>
      <c r="BF52" s="856"/>
      <c r="BG52" s="856"/>
      <c r="BH52" s="856"/>
      <c r="BI52" s="857"/>
      <c r="BJ52" s="232"/>
      <c r="BK52" s="232"/>
      <c r="BL52" s="232"/>
      <c r="BM52" s="232"/>
      <c r="BN52" s="232"/>
      <c r="BO52" s="244"/>
      <c r="BP52" s="244"/>
      <c r="BQ52" s="241">
        <v>46</v>
      </c>
      <c r="BR52" s="242"/>
      <c r="BS52" s="812"/>
      <c r="BT52" s="813"/>
      <c r="BU52" s="813"/>
      <c r="BV52" s="813"/>
      <c r="BW52" s="813"/>
      <c r="BX52" s="813"/>
      <c r="BY52" s="813"/>
      <c r="BZ52" s="813"/>
      <c r="CA52" s="813"/>
      <c r="CB52" s="813"/>
      <c r="CC52" s="813"/>
      <c r="CD52" s="813"/>
      <c r="CE52" s="813"/>
      <c r="CF52" s="813"/>
      <c r="CG52" s="814"/>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7"/>
      <c r="DW52" s="778"/>
      <c r="DX52" s="778"/>
      <c r="DY52" s="778"/>
      <c r="DZ52" s="779"/>
      <c r="EA52" s="226"/>
    </row>
    <row r="53" spans="1:131" s="227" customFormat="1" ht="26.25" customHeight="1">
      <c r="A53" s="240">
        <v>26</v>
      </c>
      <c r="B53" s="780"/>
      <c r="C53" s="781"/>
      <c r="D53" s="781"/>
      <c r="E53" s="781"/>
      <c r="F53" s="781"/>
      <c r="G53" s="781"/>
      <c r="H53" s="781"/>
      <c r="I53" s="781"/>
      <c r="J53" s="781"/>
      <c r="K53" s="781"/>
      <c r="L53" s="781"/>
      <c r="M53" s="781"/>
      <c r="N53" s="781"/>
      <c r="O53" s="781"/>
      <c r="P53" s="782"/>
      <c r="Q53" s="861"/>
      <c r="R53" s="862"/>
      <c r="S53" s="862"/>
      <c r="T53" s="862"/>
      <c r="U53" s="862"/>
      <c r="V53" s="862"/>
      <c r="W53" s="862"/>
      <c r="X53" s="862"/>
      <c r="Y53" s="862"/>
      <c r="Z53" s="862"/>
      <c r="AA53" s="862"/>
      <c r="AB53" s="862"/>
      <c r="AC53" s="862"/>
      <c r="AD53" s="862"/>
      <c r="AE53" s="863"/>
      <c r="AF53" s="800"/>
      <c r="AG53" s="801"/>
      <c r="AH53" s="801"/>
      <c r="AI53" s="801"/>
      <c r="AJ53" s="802"/>
      <c r="AK53" s="864"/>
      <c r="AL53" s="862"/>
      <c r="AM53" s="862"/>
      <c r="AN53" s="862"/>
      <c r="AO53" s="862"/>
      <c r="AP53" s="862"/>
      <c r="AQ53" s="862"/>
      <c r="AR53" s="862"/>
      <c r="AS53" s="862"/>
      <c r="AT53" s="862"/>
      <c r="AU53" s="862"/>
      <c r="AV53" s="862"/>
      <c r="AW53" s="862"/>
      <c r="AX53" s="862"/>
      <c r="AY53" s="862"/>
      <c r="AZ53" s="865"/>
      <c r="BA53" s="865"/>
      <c r="BB53" s="865"/>
      <c r="BC53" s="865"/>
      <c r="BD53" s="865"/>
      <c r="BE53" s="856"/>
      <c r="BF53" s="856"/>
      <c r="BG53" s="856"/>
      <c r="BH53" s="856"/>
      <c r="BI53" s="857"/>
      <c r="BJ53" s="232"/>
      <c r="BK53" s="232"/>
      <c r="BL53" s="232"/>
      <c r="BM53" s="232"/>
      <c r="BN53" s="232"/>
      <c r="BO53" s="244"/>
      <c r="BP53" s="244"/>
      <c r="BQ53" s="241">
        <v>47</v>
      </c>
      <c r="BR53" s="242"/>
      <c r="BS53" s="812"/>
      <c r="BT53" s="813"/>
      <c r="BU53" s="813"/>
      <c r="BV53" s="813"/>
      <c r="BW53" s="813"/>
      <c r="BX53" s="813"/>
      <c r="BY53" s="813"/>
      <c r="BZ53" s="813"/>
      <c r="CA53" s="813"/>
      <c r="CB53" s="813"/>
      <c r="CC53" s="813"/>
      <c r="CD53" s="813"/>
      <c r="CE53" s="813"/>
      <c r="CF53" s="813"/>
      <c r="CG53" s="814"/>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7"/>
      <c r="DW53" s="778"/>
      <c r="DX53" s="778"/>
      <c r="DY53" s="778"/>
      <c r="DZ53" s="779"/>
      <c r="EA53" s="226"/>
    </row>
    <row r="54" spans="1:131" s="227" customFormat="1" ht="26.25" customHeight="1">
      <c r="A54" s="240">
        <v>27</v>
      </c>
      <c r="B54" s="780"/>
      <c r="C54" s="781"/>
      <c r="D54" s="781"/>
      <c r="E54" s="781"/>
      <c r="F54" s="781"/>
      <c r="G54" s="781"/>
      <c r="H54" s="781"/>
      <c r="I54" s="781"/>
      <c r="J54" s="781"/>
      <c r="K54" s="781"/>
      <c r="L54" s="781"/>
      <c r="M54" s="781"/>
      <c r="N54" s="781"/>
      <c r="O54" s="781"/>
      <c r="P54" s="782"/>
      <c r="Q54" s="861"/>
      <c r="R54" s="862"/>
      <c r="S54" s="862"/>
      <c r="T54" s="862"/>
      <c r="U54" s="862"/>
      <c r="V54" s="862"/>
      <c r="W54" s="862"/>
      <c r="X54" s="862"/>
      <c r="Y54" s="862"/>
      <c r="Z54" s="862"/>
      <c r="AA54" s="862"/>
      <c r="AB54" s="862"/>
      <c r="AC54" s="862"/>
      <c r="AD54" s="862"/>
      <c r="AE54" s="863"/>
      <c r="AF54" s="800"/>
      <c r="AG54" s="801"/>
      <c r="AH54" s="801"/>
      <c r="AI54" s="801"/>
      <c r="AJ54" s="802"/>
      <c r="AK54" s="864"/>
      <c r="AL54" s="862"/>
      <c r="AM54" s="862"/>
      <c r="AN54" s="862"/>
      <c r="AO54" s="862"/>
      <c r="AP54" s="862"/>
      <c r="AQ54" s="862"/>
      <c r="AR54" s="862"/>
      <c r="AS54" s="862"/>
      <c r="AT54" s="862"/>
      <c r="AU54" s="862"/>
      <c r="AV54" s="862"/>
      <c r="AW54" s="862"/>
      <c r="AX54" s="862"/>
      <c r="AY54" s="862"/>
      <c r="AZ54" s="865"/>
      <c r="BA54" s="865"/>
      <c r="BB54" s="865"/>
      <c r="BC54" s="865"/>
      <c r="BD54" s="865"/>
      <c r="BE54" s="856"/>
      <c r="BF54" s="856"/>
      <c r="BG54" s="856"/>
      <c r="BH54" s="856"/>
      <c r="BI54" s="857"/>
      <c r="BJ54" s="232"/>
      <c r="BK54" s="232"/>
      <c r="BL54" s="232"/>
      <c r="BM54" s="232"/>
      <c r="BN54" s="232"/>
      <c r="BO54" s="244"/>
      <c r="BP54" s="244"/>
      <c r="BQ54" s="241">
        <v>48</v>
      </c>
      <c r="BR54" s="242"/>
      <c r="BS54" s="812"/>
      <c r="BT54" s="813"/>
      <c r="BU54" s="813"/>
      <c r="BV54" s="813"/>
      <c r="BW54" s="813"/>
      <c r="BX54" s="813"/>
      <c r="BY54" s="813"/>
      <c r="BZ54" s="813"/>
      <c r="CA54" s="813"/>
      <c r="CB54" s="813"/>
      <c r="CC54" s="813"/>
      <c r="CD54" s="813"/>
      <c r="CE54" s="813"/>
      <c r="CF54" s="813"/>
      <c r="CG54" s="814"/>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7"/>
      <c r="DW54" s="778"/>
      <c r="DX54" s="778"/>
      <c r="DY54" s="778"/>
      <c r="DZ54" s="779"/>
      <c r="EA54" s="226"/>
    </row>
    <row r="55" spans="1:131" s="227" customFormat="1" ht="26.25" customHeight="1">
      <c r="A55" s="240">
        <v>28</v>
      </c>
      <c r="B55" s="780"/>
      <c r="C55" s="781"/>
      <c r="D55" s="781"/>
      <c r="E55" s="781"/>
      <c r="F55" s="781"/>
      <c r="G55" s="781"/>
      <c r="H55" s="781"/>
      <c r="I55" s="781"/>
      <c r="J55" s="781"/>
      <c r="K55" s="781"/>
      <c r="L55" s="781"/>
      <c r="M55" s="781"/>
      <c r="N55" s="781"/>
      <c r="O55" s="781"/>
      <c r="P55" s="782"/>
      <c r="Q55" s="861"/>
      <c r="R55" s="862"/>
      <c r="S55" s="862"/>
      <c r="T55" s="862"/>
      <c r="U55" s="862"/>
      <c r="V55" s="862"/>
      <c r="W55" s="862"/>
      <c r="X55" s="862"/>
      <c r="Y55" s="862"/>
      <c r="Z55" s="862"/>
      <c r="AA55" s="862"/>
      <c r="AB55" s="862"/>
      <c r="AC55" s="862"/>
      <c r="AD55" s="862"/>
      <c r="AE55" s="863"/>
      <c r="AF55" s="800"/>
      <c r="AG55" s="801"/>
      <c r="AH55" s="801"/>
      <c r="AI55" s="801"/>
      <c r="AJ55" s="802"/>
      <c r="AK55" s="864"/>
      <c r="AL55" s="862"/>
      <c r="AM55" s="862"/>
      <c r="AN55" s="862"/>
      <c r="AO55" s="862"/>
      <c r="AP55" s="862"/>
      <c r="AQ55" s="862"/>
      <c r="AR55" s="862"/>
      <c r="AS55" s="862"/>
      <c r="AT55" s="862"/>
      <c r="AU55" s="862"/>
      <c r="AV55" s="862"/>
      <c r="AW55" s="862"/>
      <c r="AX55" s="862"/>
      <c r="AY55" s="862"/>
      <c r="AZ55" s="865"/>
      <c r="BA55" s="865"/>
      <c r="BB55" s="865"/>
      <c r="BC55" s="865"/>
      <c r="BD55" s="865"/>
      <c r="BE55" s="856"/>
      <c r="BF55" s="856"/>
      <c r="BG55" s="856"/>
      <c r="BH55" s="856"/>
      <c r="BI55" s="857"/>
      <c r="BJ55" s="232"/>
      <c r="BK55" s="232"/>
      <c r="BL55" s="232"/>
      <c r="BM55" s="232"/>
      <c r="BN55" s="232"/>
      <c r="BO55" s="244"/>
      <c r="BP55" s="244"/>
      <c r="BQ55" s="241">
        <v>49</v>
      </c>
      <c r="BR55" s="242"/>
      <c r="BS55" s="812"/>
      <c r="BT55" s="813"/>
      <c r="BU55" s="813"/>
      <c r="BV55" s="813"/>
      <c r="BW55" s="813"/>
      <c r="BX55" s="813"/>
      <c r="BY55" s="813"/>
      <c r="BZ55" s="813"/>
      <c r="CA55" s="813"/>
      <c r="CB55" s="813"/>
      <c r="CC55" s="813"/>
      <c r="CD55" s="813"/>
      <c r="CE55" s="813"/>
      <c r="CF55" s="813"/>
      <c r="CG55" s="814"/>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7"/>
      <c r="DW55" s="778"/>
      <c r="DX55" s="778"/>
      <c r="DY55" s="778"/>
      <c r="DZ55" s="779"/>
      <c r="EA55" s="226"/>
    </row>
    <row r="56" spans="1:131" s="227" customFormat="1" ht="26.25" customHeight="1">
      <c r="A56" s="240">
        <v>29</v>
      </c>
      <c r="B56" s="780"/>
      <c r="C56" s="781"/>
      <c r="D56" s="781"/>
      <c r="E56" s="781"/>
      <c r="F56" s="781"/>
      <c r="G56" s="781"/>
      <c r="H56" s="781"/>
      <c r="I56" s="781"/>
      <c r="J56" s="781"/>
      <c r="K56" s="781"/>
      <c r="L56" s="781"/>
      <c r="M56" s="781"/>
      <c r="N56" s="781"/>
      <c r="O56" s="781"/>
      <c r="P56" s="782"/>
      <c r="Q56" s="861"/>
      <c r="R56" s="862"/>
      <c r="S56" s="862"/>
      <c r="T56" s="862"/>
      <c r="U56" s="862"/>
      <c r="V56" s="862"/>
      <c r="W56" s="862"/>
      <c r="X56" s="862"/>
      <c r="Y56" s="862"/>
      <c r="Z56" s="862"/>
      <c r="AA56" s="862"/>
      <c r="AB56" s="862"/>
      <c r="AC56" s="862"/>
      <c r="AD56" s="862"/>
      <c r="AE56" s="863"/>
      <c r="AF56" s="800"/>
      <c r="AG56" s="801"/>
      <c r="AH56" s="801"/>
      <c r="AI56" s="801"/>
      <c r="AJ56" s="802"/>
      <c r="AK56" s="864"/>
      <c r="AL56" s="862"/>
      <c r="AM56" s="862"/>
      <c r="AN56" s="862"/>
      <c r="AO56" s="862"/>
      <c r="AP56" s="862"/>
      <c r="AQ56" s="862"/>
      <c r="AR56" s="862"/>
      <c r="AS56" s="862"/>
      <c r="AT56" s="862"/>
      <c r="AU56" s="862"/>
      <c r="AV56" s="862"/>
      <c r="AW56" s="862"/>
      <c r="AX56" s="862"/>
      <c r="AY56" s="862"/>
      <c r="AZ56" s="865"/>
      <c r="BA56" s="865"/>
      <c r="BB56" s="865"/>
      <c r="BC56" s="865"/>
      <c r="BD56" s="865"/>
      <c r="BE56" s="856"/>
      <c r="BF56" s="856"/>
      <c r="BG56" s="856"/>
      <c r="BH56" s="856"/>
      <c r="BI56" s="857"/>
      <c r="BJ56" s="232"/>
      <c r="BK56" s="232"/>
      <c r="BL56" s="232"/>
      <c r="BM56" s="232"/>
      <c r="BN56" s="232"/>
      <c r="BO56" s="244"/>
      <c r="BP56" s="244"/>
      <c r="BQ56" s="241">
        <v>50</v>
      </c>
      <c r="BR56" s="242"/>
      <c r="BS56" s="812"/>
      <c r="BT56" s="813"/>
      <c r="BU56" s="813"/>
      <c r="BV56" s="813"/>
      <c r="BW56" s="813"/>
      <c r="BX56" s="813"/>
      <c r="BY56" s="813"/>
      <c r="BZ56" s="813"/>
      <c r="CA56" s="813"/>
      <c r="CB56" s="813"/>
      <c r="CC56" s="813"/>
      <c r="CD56" s="813"/>
      <c r="CE56" s="813"/>
      <c r="CF56" s="813"/>
      <c r="CG56" s="814"/>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7"/>
      <c r="DW56" s="778"/>
      <c r="DX56" s="778"/>
      <c r="DY56" s="778"/>
      <c r="DZ56" s="779"/>
      <c r="EA56" s="226"/>
    </row>
    <row r="57" spans="1:131" s="227" customFormat="1" ht="26.25" customHeight="1">
      <c r="A57" s="240">
        <v>30</v>
      </c>
      <c r="B57" s="780"/>
      <c r="C57" s="781"/>
      <c r="D57" s="781"/>
      <c r="E57" s="781"/>
      <c r="F57" s="781"/>
      <c r="G57" s="781"/>
      <c r="H57" s="781"/>
      <c r="I57" s="781"/>
      <c r="J57" s="781"/>
      <c r="K57" s="781"/>
      <c r="L57" s="781"/>
      <c r="M57" s="781"/>
      <c r="N57" s="781"/>
      <c r="O57" s="781"/>
      <c r="P57" s="782"/>
      <c r="Q57" s="861"/>
      <c r="R57" s="862"/>
      <c r="S57" s="862"/>
      <c r="T57" s="862"/>
      <c r="U57" s="862"/>
      <c r="V57" s="862"/>
      <c r="W57" s="862"/>
      <c r="X57" s="862"/>
      <c r="Y57" s="862"/>
      <c r="Z57" s="862"/>
      <c r="AA57" s="862"/>
      <c r="AB57" s="862"/>
      <c r="AC57" s="862"/>
      <c r="AD57" s="862"/>
      <c r="AE57" s="863"/>
      <c r="AF57" s="800"/>
      <c r="AG57" s="801"/>
      <c r="AH57" s="801"/>
      <c r="AI57" s="801"/>
      <c r="AJ57" s="802"/>
      <c r="AK57" s="864"/>
      <c r="AL57" s="862"/>
      <c r="AM57" s="862"/>
      <c r="AN57" s="862"/>
      <c r="AO57" s="862"/>
      <c r="AP57" s="862"/>
      <c r="AQ57" s="862"/>
      <c r="AR57" s="862"/>
      <c r="AS57" s="862"/>
      <c r="AT57" s="862"/>
      <c r="AU57" s="862"/>
      <c r="AV57" s="862"/>
      <c r="AW57" s="862"/>
      <c r="AX57" s="862"/>
      <c r="AY57" s="862"/>
      <c r="AZ57" s="865"/>
      <c r="BA57" s="865"/>
      <c r="BB57" s="865"/>
      <c r="BC57" s="865"/>
      <c r="BD57" s="865"/>
      <c r="BE57" s="856"/>
      <c r="BF57" s="856"/>
      <c r="BG57" s="856"/>
      <c r="BH57" s="856"/>
      <c r="BI57" s="857"/>
      <c r="BJ57" s="232"/>
      <c r="BK57" s="232"/>
      <c r="BL57" s="232"/>
      <c r="BM57" s="232"/>
      <c r="BN57" s="232"/>
      <c r="BO57" s="244"/>
      <c r="BP57" s="244"/>
      <c r="BQ57" s="241">
        <v>51</v>
      </c>
      <c r="BR57" s="242"/>
      <c r="BS57" s="812"/>
      <c r="BT57" s="813"/>
      <c r="BU57" s="813"/>
      <c r="BV57" s="813"/>
      <c r="BW57" s="813"/>
      <c r="BX57" s="813"/>
      <c r="BY57" s="813"/>
      <c r="BZ57" s="813"/>
      <c r="CA57" s="813"/>
      <c r="CB57" s="813"/>
      <c r="CC57" s="813"/>
      <c r="CD57" s="813"/>
      <c r="CE57" s="813"/>
      <c r="CF57" s="813"/>
      <c r="CG57" s="814"/>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7"/>
      <c r="DW57" s="778"/>
      <c r="DX57" s="778"/>
      <c r="DY57" s="778"/>
      <c r="DZ57" s="779"/>
      <c r="EA57" s="226"/>
    </row>
    <row r="58" spans="1:131" s="227" customFormat="1" ht="26.25" customHeight="1">
      <c r="A58" s="240">
        <v>31</v>
      </c>
      <c r="B58" s="780"/>
      <c r="C58" s="781"/>
      <c r="D58" s="781"/>
      <c r="E58" s="781"/>
      <c r="F58" s="781"/>
      <c r="G58" s="781"/>
      <c r="H58" s="781"/>
      <c r="I58" s="781"/>
      <c r="J58" s="781"/>
      <c r="K58" s="781"/>
      <c r="L58" s="781"/>
      <c r="M58" s="781"/>
      <c r="N58" s="781"/>
      <c r="O58" s="781"/>
      <c r="P58" s="782"/>
      <c r="Q58" s="861"/>
      <c r="R58" s="862"/>
      <c r="S58" s="862"/>
      <c r="T58" s="862"/>
      <c r="U58" s="862"/>
      <c r="V58" s="862"/>
      <c r="W58" s="862"/>
      <c r="X58" s="862"/>
      <c r="Y58" s="862"/>
      <c r="Z58" s="862"/>
      <c r="AA58" s="862"/>
      <c r="AB58" s="862"/>
      <c r="AC58" s="862"/>
      <c r="AD58" s="862"/>
      <c r="AE58" s="863"/>
      <c r="AF58" s="800"/>
      <c r="AG58" s="801"/>
      <c r="AH58" s="801"/>
      <c r="AI58" s="801"/>
      <c r="AJ58" s="802"/>
      <c r="AK58" s="864"/>
      <c r="AL58" s="862"/>
      <c r="AM58" s="862"/>
      <c r="AN58" s="862"/>
      <c r="AO58" s="862"/>
      <c r="AP58" s="862"/>
      <c r="AQ58" s="862"/>
      <c r="AR58" s="862"/>
      <c r="AS58" s="862"/>
      <c r="AT58" s="862"/>
      <c r="AU58" s="862"/>
      <c r="AV58" s="862"/>
      <c r="AW58" s="862"/>
      <c r="AX58" s="862"/>
      <c r="AY58" s="862"/>
      <c r="AZ58" s="865"/>
      <c r="BA58" s="865"/>
      <c r="BB58" s="865"/>
      <c r="BC58" s="865"/>
      <c r="BD58" s="865"/>
      <c r="BE58" s="856"/>
      <c r="BF58" s="856"/>
      <c r="BG58" s="856"/>
      <c r="BH58" s="856"/>
      <c r="BI58" s="857"/>
      <c r="BJ58" s="232"/>
      <c r="BK58" s="232"/>
      <c r="BL58" s="232"/>
      <c r="BM58" s="232"/>
      <c r="BN58" s="232"/>
      <c r="BO58" s="244"/>
      <c r="BP58" s="244"/>
      <c r="BQ58" s="241">
        <v>52</v>
      </c>
      <c r="BR58" s="242"/>
      <c r="BS58" s="812"/>
      <c r="BT58" s="813"/>
      <c r="BU58" s="813"/>
      <c r="BV58" s="813"/>
      <c r="BW58" s="813"/>
      <c r="BX58" s="813"/>
      <c r="BY58" s="813"/>
      <c r="BZ58" s="813"/>
      <c r="CA58" s="813"/>
      <c r="CB58" s="813"/>
      <c r="CC58" s="813"/>
      <c r="CD58" s="813"/>
      <c r="CE58" s="813"/>
      <c r="CF58" s="813"/>
      <c r="CG58" s="814"/>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7"/>
      <c r="DW58" s="778"/>
      <c r="DX58" s="778"/>
      <c r="DY58" s="778"/>
      <c r="DZ58" s="779"/>
      <c r="EA58" s="226"/>
    </row>
    <row r="59" spans="1:131" s="227" customFormat="1" ht="26.25" customHeight="1">
      <c r="A59" s="240">
        <v>32</v>
      </c>
      <c r="B59" s="780"/>
      <c r="C59" s="781"/>
      <c r="D59" s="781"/>
      <c r="E59" s="781"/>
      <c r="F59" s="781"/>
      <c r="G59" s="781"/>
      <c r="H59" s="781"/>
      <c r="I59" s="781"/>
      <c r="J59" s="781"/>
      <c r="K59" s="781"/>
      <c r="L59" s="781"/>
      <c r="M59" s="781"/>
      <c r="N59" s="781"/>
      <c r="O59" s="781"/>
      <c r="P59" s="782"/>
      <c r="Q59" s="861"/>
      <c r="R59" s="862"/>
      <c r="S59" s="862"/>
      <c r="T59" s="862"/>
      <c r="U59" s="862"/>
      <c r="V59" s="862"/>
      <c r="W59" s="862"/>
      <c r="X59" s="862"/>
      <c r="Y59" s="862"/>
      <c r="Z59" s="862"/>
      <c r="AA59" s="862"/>
      <c r="AB59" s="862"/>
      <c r="AC59" s="862"/>
      <c r="AD59" s="862"/>
      <c r="AE59" s="863"/>
      <c r="AF59" s="800"/>
      <c r="AG59" s="801"/>
      <c r="AH59" s="801"/>
      <c r="AI59" s="801"/>
      <c r="AJ59" s="802"/>
      <c r="AK59" s="864"/>
      <c r="AL59" s="862"/>
      <c r="AM59" s="862"/>
      <c r="AN59" s="862"/>
      <c r="AO59" s="862"/>
      <c r="AP59" s="862"/>
      <c r="AQ59" s="862"/>
      <c r="AR59" s="862"/>
      <c r="AS59" s="862"/>
      <c r="AT59" s="862"/>
      <c r="AU59" s="862"/>
      <c r="AV59" s="862"/>
      <c r="AW59" s="862"/>
      <c r="AX59" s="862"/>
      <c r="AY59" s="862"/>
      <c r="AZ59" s="865"/>
      <c r="BA59" s="865"/>
      <c r="BB59" s="865"/>
      <c r="BC59" s="865"/>
      <c r="BD59" s="865"/>
      <c r="BE59" s="856"/>
      <c r="BF59" s="856"/>
      <c r="BG59" s="856"/>
      <c r="BH59" s="856"/>
      <c r="BI59" s="857"/>
      <c r="BJ59" s="232"/>
      <c r="BK59" s="232"/>
      <c r="BL59" s="232"/>
      <c r="BM59" s="232"/>
      <c r="BN59" s="232"/>
      <c r="BO59" s="244"/>
      <c r="BP59" s="244"/>
      <c r="BQ59" s="241">
        <v>53</v>
      </c>
      <c r="BR59" s="242"/>
      <c r="BS59" s="812"/>
      <c r="BT59" s="813"/>
      <c r="BU59" s="813"/>
      <c r="BV59" s="813"/>
      <c r="BW59" s="813"/>
      <c r="BX59" s="813"/>
      <c r="BY59" s="813"/>
      <c r="BZ59" s="813"/>
      <c r="CA59" s="813"/>
      <c r="CB59" s="813"/>
      <c r="CC59" s="813"/>
      <c r="CD59" s="813"/>
      <c r="CE59" s="813"/>
      <c r="CF59" s="813"/>
      <c r="CG59" s="814"/>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7"/>
      <c r="DW59" s="778"/>
      <c r="DX59" s="778"/>
      <c r="DY59" s="778"/>
      <c r="DZ59" s="779"/>
      <c r="EA59" s="226"/>
    </row>
    <row r="60" spans="1:131" s="227" customFormat="1" ht="26.25" customHeight="1">
      <c r="A60" s="240">
        <v>33</v>
      </c>
      <c r="B60" s="780"/>
      <c r="C60" s="781"/>
      <c r="D60" s="781"/>
      <c r="E60" s="781"/>
      <c r="F60" s="781"/>
      <c r="G60" s="781"/>
      <c r="H60" s="781"/>
      <c r="I60" s="781"/>
      <c r="J60" s="781"/>
      <c r="K60" s="781"/>
      <c r="L60" s="781"/>
      <c r="M60" s="781"/>
      <c r="N60" s="781"/>
      <c r="O60" s="781"/>
      <c r="P60" s="782"/>
      <c r="Q60" s="861"/>
      <c r="R60" s="862"/>
      <c r="S60" s="862"/>
      <c r="T60" s="862"/>
      <c r="U60" s="862"/>
      <c r="V60" s="862"/>
      <c r="W60" s="862"/>
      <c r="X60" s="862"/>
      <c r="Y60" s="862"/>
      <c r="Z60" s="862"/>
      <c r="AA60" s="862"/>
      <c r="AB60" s="862"/>
      <c r="AC60" s="862"/>
      <c r="AD60" s="862"/>
      <c r="AE60" s="863"/>
      <c r="AF60" s="800"/>
      <c r="AG60" s="801"/>
      <c r="AH60" s="801"/>
      <c r="AI60" s="801"/>
      <c r="AJ60" s="802"/>
      <c r="AK60" s="864"/>
      <c r="AL60" s="862"/>
      <c r="AM60" s="862"/>
      <c r="AN60" s="862"/>
      <c r="AO60" s="862"/>
      <c r="AP60" s="862"/>
      <c r="AQ60" s="862"/>
      <c r="AR60" s="862"/>
      <c r="AS60" s="862"/>
      <c r="AT60" s="862"/>
      <c r="AU60" s="862"/>
      <c r="AV60" s="862"/>
      <c r="AW60" s="862"/>
      <c r="AX60" s="862"/>
      <c r="AY60" s="862"/>
      <c r="AZ60" s="865"/>
      <c r="BA60" s="865"/>
      <c r="BB60" s="865"/>
      <c r="BC60" s="865"/>
      <c r="BD60" s="865"/>
      <c r="BE60" s="856"/>
      <c r="BF60" s="856"/>
      <c r="BG60" s="856"/>
      <c r="BH60" s="856"/>
      <c r="BI60" s="857"/>
      <c r="BJ60" s="232"/>
      <c r="BK60" s="232"/>
      <c r="BL60" s="232"/>
      <c r="BM60" s="232"/>
      <c r="BN60" s="232"/>
      <c r="BO60" s="244"/>
      <c r="BP60" s="244"/>
      <c r="BQ60" s="241">
        <v>54</v>
      </c>
      <c r="BR60" s="242"/>
      <c r="BS60" s="812"/>
      <c r="BT60" s="813"/>
      <c r="BU60" s="813"/>
      <c r="BV60" s="813"/>
      <c r="BW60" s="813"/>
      <c r="BX60" s="813"/>
      <c r="BY60" s="813"/>
      <c r="BZ60" s="813"/>
      <c r="CA60" s="813"/>
      <c r="CB60" s="813"/>
      <c r="CC60" s="813"/>
      <c r="CD60" s="813"/>
      <c r="CE60" s="813"/>
      <c r="CF60" s="813"/>
      <c r="CG60" s="814"/>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7"/>
      <c r="DW60" s="778"/>
      <c r="DX60" s="778"/>
      <c r="DY60" s="778"/>
      <c r="DZ60" s="779"/>
      <c r="EA60" s="226"/>
    </row>
    <row r="61" spans="1:131" s="227" customFormat="1" ht="26.25" customHeight="1" thickBot="1">
      <c r="A61" s="240">
        <v>34</v>
      </c>
      <c r="B61" s="780"/>
      <c r="C61" s="781"/>
      <c r="D61" s="781"/>
      <c r="E61" s="781"/>
      <c r="F61" s="781"/>
      <c r="G61" s="781"/>
      <c r="H61" s="781"/>
      <c r="I61" s="781"/>
      <c r="J61" s="781"/>
      <c r="K61" s="781"/>
      <c r="L61" s="781"/>
      <c r="M61" s="781"/>
      <c r="N61" s="781"/>
      <c r="O61" s="781"/>
      <c r="P61" s="782"/>
      <c r="Q61" s="861"/>
      <c r="R61" s="862"/>
      <c r="S61" s="862"/>
      <c r="T61" s="862"/>
      <c r="U61" s="862"/>
      <c r="V61" s="862"/>
      <c r="W61" s="862"/>
      <c r="X61" s="862"/>
      <c r="Y61" s="862"/>
      <c r="Z61" s="862"/>
      <c r="AA61" s="862"/>
      <c r="AB61" s="862"/>
      <c r="AC61" s="862"/>
      <c r="AD61" s="862"/>
      <c r="AE61" s="863"/>
      <c r="AF61" s="800"/>
      <c r="AG61" s="801"/>
      <c r="AH61" s="801"/>
      <c r="AI61" s="801"/>
      <c r="AJ61" s="802"/>
      <c r="AK61" s="864"/>
      <c r="AL61" s="862"/>
      <c r="AM61" s="862"/>
      <c r="AN61" s="862"/>
      <c r="AO61" s="862"/>
      <c r="AP61" s="862"/>
      <c r="AQ61" s="862"/>
      <c r="AR61" s="862"/>
      <c r="AS61" s="862"/>
      <c r="AT61" s="862"/>
      <c r="AU61" s="862"/>
      <c r="AV61" s="862"/>
      <c r="AW61" s="862"/>
      <c r="AX61" s="862"/>
      <c r="AY61" s="862"/>
      <c r="AZ61" s="865"/>
      <c r="BA61" s="865"/>
      <c r="BB61" s="865"/>
      <c r="BC61" s="865"/>
      <c r="BD61" s="865"/>
      <c r="BE61" s="856"/>
      <c r="BF61" s="856"/>
      <c r="BG61" s="856"/>
      <c r="BH61" s="856"/>
      <c r="BI61" s="857"/>
      <c r="BJ61" s="232"/>
      <c r="BK61" s="232"/>
      <c r="BL61" s="232"/>
      <c r="BM61" s="232"/>
      <c r="BN61" s="232"/>
      <c r="BO61" s="244"/>
      <c r="BP61" s="244"/>
      <c r="BQ61" s="241">
        <v>55</v>
      </c>
      <c r="BR61" s="242"/>
      <c r="BS61" s="812"/>
      <c r="BT61" s="813"/>
      <c r="BU61" s="813"/>
      <c r="BV61" s="813"/>
      <c r="BW61" s="813"/>
      <c r="BX61" s="813"/>
      <c r="BY61" s="813"/>
      <c r="BZ61" s="813"/>
      <c r="CA61" s="813"/>
      <c r="CB61" s="813"/>
      <c r="CC61" s="813"/>
      <c r="CD61" s="813"/>
      <c r="CE61" s="813"/>
      <c r="CF61" s="813"/>
      <c r="CG61" s="814"/>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7"/>
      <c r="DW61" s="778"/>
      <c r="DX61" s="778"/>
      <c r="DY61" s="778"/>
      <c r="DZ61" s="779"/>
      <c r="EA61" s="226"/>
    </row>
    <row r="62" spans="1:131" s="227" customFormat="1" ht="26.25" customHeight="1">
      <c r="A62" s="240">
        <v>35</v>
      </c>
      <c r="B62" s="780"/>
      <c r="C62" s="781"/>
      <c r="D62" s="781"/>
      <c r="E62" s="781"/>
      <c r="F62" s="781"/>
      <c r="G62" s="781"/>
      <c r="H62" s="781"/>
      <c r="I62" s="781"/>
      <c r="J62" s="781"/>
      <c r="K62" s="781"/>
      <c r="L62" s="781"/>
      <c r="M62" s="781"/>
      <c r="N62" s="781"/>
      <c r="O62" s="781"/>
      <c r="P62" s="782"/>
      <c r="Q62" s="861"/>
      <c r="R62" s="862"/>
      <c r="S62" s="862"/>
      <c r="T62" s="862"/>
      <c r="U62" s="862"/>
      <c r="V62" s="862"/>
      <c r="W62" s="862"/>
      <c r="X62" s="862"/>
      <c r="Y62" s="862"/>
      <c r="Z62" s="862"/>
      <c r="AA62" s="862"/>
      <c r="AB62" s="862"/>
      <c r="AC62" s="862"/>
      <c r="AD62" s="862"/>
      <c r="AE62" s="863"/>
      <c r="AF62" s="800"/>
      <c r="AG62" s="801"/>
      <c r="AH62" s="801"/>
      <c r="AI62" s="801"/>
      <c r="AJ62" s="802"/>
      <c r="AK62" s="864"/>
      <c r="AL62" s="862"/>
      <c r="AM62" s="862"/>
      <c r="AN62" s="862"/>
      <c r="AO62" s="862"/>
      <c r="AP62" s="862"/>
      <c r="AQ62" s="862"/>
      <c r="AR62" s="862"/>
      <c r="AS62" s="862"/>
      <c r="AT62" s="862"/>
      <c r="AU62" s="862"/>
      <c r="AV62" s="862"/>
      <c r="AW62" s="862"/>
      <c r="AX62" s="862"/>
      <c r="AY62" s="862"/>
      <c r="AZ62" s="865"/>
      <c r="BA62" s="865"/>
      <c r="BB62" s="865"/>
      <c r="BC62" s="865"/>
      <c r="BD62" s="865"/>
      <c r="BE62" s="856"/>
      <c r="BF62" s="856"/>
      <c r="BG62" s="856"/>
      <c r="BH62" s="856"/>
      <c r="BI62" s="857"/>
      <c r="BJ62" s="873" t="s">
        <v>403</v>
      </c>
      <c r="BK62" s="834"/>
      <c r="BL62" s="834"/>
      <c r="BM62" s="834"/>
      <c r="BN62" s="835"/>
      <c r="BO62" s="244"/>
      <c r="BP62" s="244"/>
      <c r="BQ62" s="241">
        <v>56</v>
      </c>
      <c r="BR62" s="242"/>
      <c r="BS62" s="812"/>
      <c r="BT62" s="813"/>
      <c r="BU62" s="813"/>
      <c r="BV62" s="813"/>
      <c r="BW62" s="813"/>
      <c r="BX62" s="813"/>
      <c r="BY62" s="813"/>
      <c r="BZ62" s="813"/>
      <c r="CA62" s="813"/>
      <c r="CB62" s="813"/>
      <c r="CC62" s="813"/>
      <c r="CD62" s="813"/>
      <c r="CE62" s="813"/>
      <c r="CF62" s="813"/>
      <c r="CG62" s="814"/>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7"/>
      <c r="DW62" s="778"/>
      <c r="DX62" s="778"/>
      <c r="DY62" s="778"/>
      <c r="DZ62" s="779"/>
      <c r="EA62" s="226"/>
    </row>
    <row r="63" spans="1:131" s="227" customFormat="1" ht="26.25" customHeight="1" thickBot="1">
      <c r="A63" s="243" t="s">
        <v>380</v>
      </c>
      <c r="B63" s="818" t="s">
        <v>404</v>
      </c>
      <c r="C63" s="819"/>
      <c r="D63" s="819"/>
      <c r="E63" s="819"/>
      <c r="F63" s="819"/>
      <c r="G63" s="819"/>
      <c r="H63" s="819"/>
      <c r="I63" s="819"/>
      <c r="J63" s="819"/>
      <c r="K63" s="819"/>
      <c r="L63" s="819"/>
      <c r="M63" s="819"/>
      <c r="N63" s="819"/>
      <c r="O63" s="819"/>
      <c r="P63" s="820"/>
      <c r="Q63" s="866"/>
      <c r="R63" s="867"/>
      <c r="S63" s="867"/>
      <c r="T63" s="867"/>
      <c r="U63" s="867"/>
      <c r="V63" s="867"/>
      <c r="W63" s="867"/>
      <c r="X63" s="867"/>
      <c r="Y63" s="867"/>
      <c r="Z63" s="867"/>
      <c r="AA63" s="867"/>
      <c r="AB63" s="867"/>
      <c r="AC63" s="867"/>
      <c r="AD63" s="867"/>
      <c r="AE63" s="868"/>
      <c r="AF63" s="869">
        <v>3409</v>
      </c>
      <c r="AG63" s="870"/>
      <c r="AH63" s="870"/>
      <c r="AI63" s="870"/>
      <c r="AJ63" s="871"/>
      <c r="AK63" s="872"/>
      <c r="AL63" s="867"/>
      <c r="AM63" s="867"/>
      <c r="AN63" s="867"/>
      <c r="AO63" s="867"/>
      <c r="AP63" s="870">
        <v>18132</v>
      </c>
      <c r="AQ63" s="870"/>
      <c r="AR63" s="870"/>
      <c r="AS63" s="870"/>
      <c r="AT63" s="870"/>
      <c r="AU63" s="870">
        <v>7162</v>
      </c>
      <c r="AV63" s="870"/>
      <c r="AW63" s="870"/>
      <c r="AX63" s="870"/>
      <c r="AY63" s="870"/>
      <c r="AZ63" s="874"/>
      <c r="BA63" s="874"/>
      <c r="BB63" s="874"/>
      <c r="BC63" s="874"/>
      <c r="BD63" s="874"/>
      <c r="BE63" s="875"/>
      <c r="BF63" s="875"/>
      <c r="BG63" s="875"/>
      <c r="BH63" s="875"/>
      <c r="BI63" s="876"/>
      <c r="BJ63" s="877" t="s">
        <v>405</v>
      </c>
      <c r="BK63" s="878"/>
      <c r="BL63" s="878"/>
      <c r="BM63" s="878"/>
      <c r="BN63" s="879"/>
      <c r="BO63" s="244"/>
      <c r="BP63" s="244"/>
      <c r="BQ63" s="241">
        <v>57</v>
      </c>
      <c r="BR63" s="242"/>
      <c r="BS63" s="812"/>
      <c r="BT63" s="813"/>
      <c r="BU63" s="813"/>
      <c r="BV63" s="813"/>
      <c r="BW63" s="813"/>
      <c r="BX63" s="813"/>
      <c r="BY63" s="813"/>
      <c r="BZ63" s="813"/>
      <c r="CA63" s="813"/>
      <c r="CB63" s="813"/>
      <c r="CC63" s="813"/>
      <c r="CD63" s="813"/>
      <c r="CE63" s="813"/>
      <c r="CF63" s="813"/>
      <c r="CG63" s="814"/>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7"/>
      <c r="DW63" s="778"/>
      <c r="DX63" s="778"/>
      <c r="DY63" s="778"/>
      <c r="DZ63" s="779"/>
      <c r="EA63" s="226"/>
    </row>
    <row r="64" spans="1:131" s="227" customFormat="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12"/>
      <c r="BT64" s="813"/>
      <c r="BU64" s="813"/>
      <c r="BV64" s="813"/>
      <c r="BW64" s="813"/>
      <c r="BX64" s="813"/>
      <c r="BY64" s="813"/>
      <c r="BZ64" s="813"/>
      <c r="CA64" s="813"/>
      <c r="CB64" s="813"/>
      <c r="CC64" s="813"/>
      <c r="CD64" s="813"/>
      <c r="CE64" s="813"/>
      <c r="CF64" s="813"/>
      <c r="CG64" s="814"/>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7"/>
      <c r="DW64" s="778"/>
      <c r="DX64" s="778"/>
      <c r="DY64" s="778"/>
      <c r="DZ64" s="779"/>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812"/>
      <c r="BT65" s="813"/>
      <c r="BU65" s="813"/>
      <c r="BV65" s="813"/>
      <c r="BW65" s="813"/>
      <c r="BX65" s="813"/>
      <c r="BY65" s="813"/>
      <c r="BZ65" s="813"/>
      <c r="CA65" s="813"/>
      <c r="CB65" s="813"/>
      <c r="CC65" s="813"/>
      <c r="CD65" s="813"/>
      <c r="CE65" s="813"/>
      <c r="CF65" s="813"/>
      <c r="CG65" s="814"/>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7"/>
      <c r="DW65" s="778"/>
      <c r="DX65" s="778"/>
      <c r="DY65" s="778"/>
      <c r="DZ65" s="779"/>
      <c r="EA65" s="226"/>
    </row>
    <row r="66" spans="1:131" s="227" customFormat="1" ht="26.25" customHeight="1">
      <c r="A66" s="768" t="s">
        <v>407</v>
      </c>
      <c r="B66" s="769"/>
      <c r="C66" s="769"/>
      <c r="D66" s="769"/>
      <c r="E66" s="769"/>
      <c r="F66" s="769"/>
      <c r="G66" s="769"/>
      <c r="H66" s="769"/>
      <c r="I66" s="769"/>
      <c r="J66" s="769"/>
      <c r="K66" s="769"/>
      <c r="L66" s="769"/>
      <c r="M66" s="769"/>
      <c r="N66" s="769"/>
      <c r="O66" s="769"/>
      <c r="P66" s="770"/>
      <c r="Q66" s="745" t="s">
        <v>385</v>
      </c>
      <c r="R66" s="746"/>
      <c r="S66" s="746"/>
      <c r="T66" s="746"/>
      <c r="U66" s="747"/>
      <c r="V66" s="745" t="s">
        <v>386</v>
      </c>
      <c r="W66" s="746"/>
      <c r="X66" s="746"/>
      <c r="Y66" s="746"/>
      <c r="Z66" s="747"/>
      <c r="AA66" s="745" t="s">
        <v>387</v>
      </c>
      <c r="AB66" s="746"/>
      <c r="AC66" s="746"/>
      <c r="AD66" s="746"/>
      <c r="AE66" s="747"/>
      <c r="AF66" s="880" t="s">
        <v>408</v>
      </c>
      <c r="AG66" s="841"/>
      <c r="AH66" s="841"/>
      <c r="AI66" s="841"/>
      <c r="AJ66" s="881"/>
      <c r="AK66" s="745" t="s">
        <v>389</v>
      </c>
      <c r="AL66" s="769"/>
      <c r="AM66" s="769"/>
      <c r="AN66" s="769"/>
      <c r="AO66" s="770"/>
      <c r="AP66" s="745" t="s">
        <v>409</v>
      </c>
      <c r="AQ66" s="746"/>
      <c r="AR66" s="746"/>
      <c r="AS66" s="746"/>
      <c r="AT66" s="747"/>
      <c r="AU66" s="745" t="s">
        <v>410</v>
      </c>
      <c r="AV66" s="746"/>
      <c r="AW66" s="746"/>
      <c r="AX66" s="746"/>
      <c r="AY66" s="747"/>
      <c r="AZ66" s="745" t="s">
        <v>366</v>
      </c>
      <c r="BA66" s="746"/>
      <c r="BB66" s="746"/>
      <c r="BC66" s="746"/>
      <c r="BD66" s="757"/>
      <c r="BE66" s="244"/>
      <c r="BF66" s="244"/>
      <c r="BG66" s="244"/>
      <c r="BH66" s="244"/>
      <c r="BI66" s="244"/>
      <c r="BJ66" s="244"/>
      <c r="BK66" s="244"/>
      <c r="BL66" s="244"/>
      <c r="BM66" s="244"/>
      <c r="BN66" s="244"/>
      <c r="BO66" s="244"/>
      <c r="BP66" s="244"/>
      <c r="BQ66" s="241">
        <v>60</v>
      </c>
      <c r="BR66" s="246"/>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226"/>
    </row>
    <row r="67" spans="1:131" s="227" customFormat="1" ht="26.25" customHeight="1" thickBot="1">
      <c r="A67" s="771"/>
      <c r="B67" s="772"/>
      <c r="C67" s="772"/>
      <c r="D67" s="772"/>
      <c r="E67" s="772"/>
      <c r="F67" s="772"/>
      <c r="G67" s="772"/>
      <c r="H67" s="772"/>
      <c r="I67" s="772"/>
      <c r="J67" s="772"/>
      <c r="K67" s="772"/>
      <c r="L67" s="772"/>
      <c r="M67" s="772"/>
      <c r="N67" s="772"/>
      <c r="O67" s="772"/>
      <c r="P67" s="773"/>
      <c r="Q67" s="748"/>
      <c r="R67" s="749"/>
      <c r="S67" s="749"/>
      <c r="T67" s="749"/>
      <c r="U67" s="750"/>
      <c r="V67" s="748"/>
      <c r="W67" s="749"/>
      <c r="X67" s="749"/>
      <c r="Y67" s="749"/>
      <c r="Z67" s="750"/>
      <c r="AA67" s="748"/>
      <c r="AB67" s="749"/>
      <c r="AC67" s="749"/>
      <c r="AD67" s="749"/>
      <c r="AE67" s="750"/>
      <c r="AF67" s="882"/>
      <c r="AG67" s="844"/>
      <c r="AH67" s="844"/>
      <c r="AI67" s="844"/>
      <c r="AJ67" s="883"/>
      <c r="AK67" s="884"/>
      <c r="AL67" s="772"/>
      <c r="AM67" s="772"/>
      <c r="AN67" s="772"/>
      <c r="AO67" s="773"/>
      <c r="AP67" s="748"/>
      <c r="AQ67" s="749"/>
      <c r="AR67" s="749"/>
      <c r="AS67" s="749"/>
      <c r="AT67" s="750"/>
      <c r="AU67" s="748"/>
      <c r="AV67" s="749"/>
      <c r="AW67" s="749"/>
      <c r="AX67" s="749"/>
      <c r="AY67" s="750"/>
      <c r="AZ67" s="748"/>
      <c r="BA67" s="749"/>
      <c r="BB67" s="749"/>
      <c r="BC67" s="749"/>
      <c r="BD67" s="758"/>
      <c r="BE67" s="244"/>
      <c r="BF67" s="244"/>
      <c r="BG67" s="244"/>
      <c r="BH67" s="244"/>
      <c r="BI67" s="244"/>
      <c r="BJ67" s="244"/>
      <c r="BK67" s="244"/>
      <c r="BL67" s="244"/>
      <c r="BM67" s="244"/>
      <c r="BN67" s="244"/>
      <c r="BO67" s="244"/>
      <c r="BP67" s="244"/>
      <c r="BQ67" s="241">
        <v>61</v>
      </c>
      <c r="BR67" s="246"/>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226"/>
    </row>
    <row r="68" spans="1:131" s="227" customFormat="1" ht="26.25" customHeight="1" thickTop="1">
      <c r="A68" s="238">
        <v>1</v>
      </c>
      <c r="B68" s="739" t="s">
        <v>586</v>
      </c>
      <c r="C68" s="740"/>
      <c r="D68" s="740"/>
      <c r="E68" s="740"/>
      <c r="F68" s="740"/>
      <c r="G68" s="740"/>
      <c r="H68" s="740"/>
      <c r="I68" s="740"/>
      <c r="J68" s="740"/>
      <c r="K68" s="740"/>
      <c r="L68" s="740"/>
      <c r="M68" s="740"/>
      <c r="N68" s="740"/>
      <c r="O68" s="740"/>
      <c r="P68" s="741"/>
      <c r="Q68" s="897">
        <v>1869</v>
      </c>
      <c r="R68" s="894"/>
      <c r="S68" s="894"/>
      <c r="T68" s="894"/>
      <c r="U68" s="894"/>
      <c r="V68" s="894">
        <v>1810</v>
      </c>
      <c r="W68" s="894"/>
      <c r="X68" s="894"/>
      <c r="Y68" s="894"/>
      <c r="Z68" s="894"/>
      <c r="AA68" s="894">
        <v>59</v>
      </c>
      <c r="AB68" s="894"/>
      <c r="AC68" s="894"/>
      <c r="AD68" s="894"/>
      <c r="AE68" s="894"/>
      <c r="AF68" s="894">
        <v>59</v>
      </c>
      <c r="AG68" s="894"/>
      <c r="AH68" s="894"/>
      <c r="AI68" s="894"/>
      <c r="AJ68" s="894"/>
      <c r="AK68" s="894" t="s">
        <v>579</v>
      </c>
      <c r="AL68" s="894"/>
      <c r="AM68" s="894"/>
      <c r="AN68" s="894"/>
      <c r="AO68" s="894"/>
      <c r="AP68" s="894">
        <v>1242</v>
      </c>
      <c r="AQ68" s="894"/>
      <c r="AR68" s="894"/>
      <c r="AS68" s="894"/>
      <c r="AT68" s="894"/>
      <c r="AU68" s="894">
        <v>237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226"/>
    </row>
    <row r="69" spans="1:131" s="227" customFormat="1" ht="26.25" customHeight="1">
      <c r="A69" s="240">
        <v>2</v>
      </c>
      <c r="B69" s="742" t="s">
        <v>587</v>
      </c>
      <c r="C69" s="743"/>
      <c r="D69" s="743"/>
      <c r="E69" s="743"/>
      <c r="F69" s="743"/>
      <c r="G69" s="743"/>
      <c r="H69" s="743"/>
      <c r="I69" s="743"/>
      <c r="J69" s="743"/>
      <c r="K69" s="743"/>
      <c r="L69" s="743"/>
      <c r="M69" s="743"/>
      <c r="N69" s="743"/>
      <c r="O69" s="743"/>
      <c r="P69" s="744"/>
      <c r="Q69" s="898">
        <v>1131</v>
      </c>
      <c r="R69" s="859"/>
      <c r="S69" s="859"/>
      <c r="T69" s="859"/>
      <c r="U69" s="859"/>
      <c r="V69" s="859">
        <v>1127</v>
      </c>
      <c r="W69" s="859"/>
      <c r="X69" s="859"/>
      <c r="Y69" s="859"/>
      <c r="Z69" s="859"/>
      <c r="AA69" s="859">
        <v>4</v>
      </c>
      <c r="AB69" s="859"/>
      <c r="AC69" s="859"/>
      <c r="AD69" s="859"/>
      <c r="AE69" s="859"/>
      <c r="AF69" s="859">
        <v>4</v>
      </c>
      <c r="AG69" s="859"/>
      <c r="AH69" s="859"/>
      <c r="AI69" s="859"/>
      <c r="AJ69" s="859"/>
      <c r="AK69" s="859" t="s">
        <v>579</v>
      </c>
      <c r="AL69" s="859"/>
      <c r="AM69" s="859"/>
      <c r="AN69" s="859"/>
      <c r="AO69" s="859"/>
      <c r="AP69" s="859" t="s">
        <v>579</v>
      </c>
      <c r="AQ69" s="859"/>
      <c r="AR69" s="859"/>
      <c r="AS69" s="859"/>
      <c r="AT69" s="859"/>
      <c r="AU69" s="859" t="s">
        <v>579</v>
      </c>
      <c r="AV69" s="859"/>
      <c r="AW69" s="859"/>
      <c r="AX69" s="859"/>
      <c r="AY69" s="859"/>
      <c r="AZ69" s="899"/>
      <c r="BA69" s="899"/>
      <c r="BB69" s="899"/>
      <c r="BC69" s="899"/>
      <c r="BD69" s="900"/>
      <c r="BE69" s="244"/>
      <c r="BF69" s="244"/>
      <c r="BG69" s="244"/>
      <c r="BH69" s="244"/>
      <c r="BI69" s="244"/>
      <c r="BJ69" s="244"/>
      <c r="BK69" s="244"/>
      <c r="BL69" s="244"/>
      <c r="BM69" s="244"/>
      <c r="BN69" s="244"/>
      <c r="BO69" s="244"/>
      <c r="BP69" s="244"/>
      <c r="BQ69" s="241">
        <v>63</v>
      </c>
      <c r="BR69" s="246"/>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226"/>
    </row>
    <row r="70" spans="1:131" s="227" customFormat="1" ht="26.25" customHeight="1">
      <c r="A70" s="240">
        <v>3</v>
      </c>
      <c r="B70" s="742" t="s">
        <v>588</v>
      </c>
      <c r="C70" s="743"/>
      <c r="D70" s="743"/>
      <c r="E70" s="743"/>
      <c r="F70" s="743"/>
      <c r="G70" s="743"/>
      <c r="H70" s="743"/>
      <c r="I70" s="743"/>
      <c r="J70" s="743"/>
      <c r="K70" s="743"/>
      <c r="L70" s="743"/>
      <c r="M70" s="743"/>
      <c r="N70" s="743"/>
      <c r="O70" s="743"/>
      <c r="P70" s="744"/>
      <c r="Q70" s="898">
        <v>90</v>
      </c>
      <c r="R70" s="859"/>
      <c r="S70" s="859"/>
      <c r="T70" s="859"/>
      <c r="U70" s="859"/>
      <c r="V70" s="859">
        <v>77</v>
      </c>
      <c r="W70" s="859"/>
      <c r="X70" s="859"/>
      <c r="Y70" s="859"/>
      <c r="Z70" s="859"/>
      <c r="AA70" s="859">
        <v>13</v>
      </c>
      <c r="AB70" s="859"/>
      <c r="AC70" s="859"/>
      <c r="AD70" s="859"/>
      <c r="AE70" s="859"/>
      <c r="AF70" s="859">
        <v>13</v>
      </c>
      <c r="AG70" s="859"/>
      <c r="AH70" s="859"/>
      <c r="AI70" s="859"/>
      <c r="AJ70" s="859"/>
      <c r="AK70" s="859">
        <v>8</v>
      </c>
      <c r="AL70" s="859"/>
      <c r="AM70" s="859"/>
      <c r="AN70" s="859"/>
      <c r="AO70" s="859"/>
      <c r="AP70" s="859" t="s">
        <v>579</v>
      </c>
      <c r="AQ70" s="859"/>
      <c r="AR70" s="859"/>
      <c r="AS70" s="859"/>
      <c r="AT70" s="859"/>
      <c r="AU70" s="859" t="s">
        <v>579</v>
      </c>
      <c r="AV70" s="859"/>
      <c r="AW70" s="859"/>
      <c r="AX70" s="859"/>
      <c r="AY70" s="859"/>
      <c r="AZ70" s="899"/>
      <c r="BA70" s="899"/>
      <c r="BB70" s="899"/>
      <c r="BC70" s="899"/>
      <c r="BD70" s="900"/>
      <c r="BE70" s="244"/>
      <c r="BF70" s="244"/>
      <c r="BG70" s="244"/>
      <c r="BH70" s="244"/>
      <c r="BI70" s="244"/>
      <c r="BJ70" s="244"/>
      <c r="BK70" s="244"/>
      <c r="BL70" s="244"/>
      <c r="BM70" s="244"/>
      <c r="BN70" s="244"/>
      <c r="BO70" s="244"/>
      <c r="BP70" s="244"/>
      <c r="BQ70" s="241">
        <v>64</v>
      </c>
      <c r="BR70" s="246"/>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226"/>
    </row>
    <row r="71" spans="1:131" s="227" customFormat="1" ht="26.25" customHeight="1">
      <c r="A71" s="240">
        <v>4</v>
      </c>
      <c r="B71" s="742" t="s">
        <v>589</v>
      </c>
      <c r="C71" s="743"/>
      <c r="D71" s="743"/>
      <c r="E71" s="743"/>
      <c r="F71" s="743"/>
      <c r="G71" s="743"/>
      <c r="H71" s="743"/>
      <c r="I71" s="743"/>
      <c r="J71" s="743"/>
      <c r="K71" s="743"/>
      <c r="L71" s="743"/>
      <c r="M71" s="743"/>
      <c r="N71" s="743"/>
      <c r="O71" s="743"/>
      <c r="P71" s="744"/>
      <c r="Q71" s="898">
        <v>1037</v>
      </c>
      <c r="R71" s="859"/>
      <c r="S71" s="859"/>
      <c r="T71" s="859"/>
      <c r="U71" s="859"/>
      <c r="V71" s="859">
        <v>988</v>
      </c>
      <c r="W71" s="859"/>
      <c r="X71" s="859"/>
      <c r="Y71" s="859"/>
      <c r="Z71" s="859"/>
      <c r="AA71" s="859">
        <v>49</v>
      </c>
      <c r="AB71" s="859"/>
      <c r="AC71" s="859"/>
      <c r="AD71" s="859"/>
      <c r="AE71" s="859"/>
      <c r="AF71" s="859">
        <v>49</v>
      </c>
      <c r="AG71" s="859"/>
      <c r="AH71" s="859"/>
      <c r="AI71" s="859"/>
      <c r="AJ71" s="859"/>
      <c r="AK71" s="859" t="s">
        <v>579</v>
      </c>
      <c r="AL71" s="859"/>
      <c r="AM71" s="859"/>
      <c r="AN71" s="859"/>
      <c r="AO71" s="859"/>
      <c r="AP71" s="859" t="s">
        <v>579</v>
      </c>
      <c r="AQ71" s="859"/>
      <c r="AR71" s="859"/>
      <c r="AS71" s="859"/>
      <c r="AT71" s="859"/>
      <c r="AU71" s="859" t="s">
        <v>579</v>
      </c>
      <c r="AV71" s="859"/>
      <c r="AW71" s="859"/>
      <c r="AX71" s="859"/>
      <c r="AY71" s="859"/>
      <c r="AZ71" s="899"/>
      <c r="BA71" s="899"/>
      <c r="BB71" s="899"/>
      <c r="BC71" s="899"/>
      <c r="BD71" s="900"/>
      <c r="BE71" s="244"/>
      <c r="BF71" s="244"/>
      <c r="BG71" s="244"/>
      <c r="BH71" s="244"/>
      <c r="BI71" s="244"/>
      <c r="BJ71" s="244"/>
      <c r="BK71" s="244"/>
      <c r="BL71" s="244"/>
      <c r="BM71" s="244"/>
      <c r="BN71" s="244"/>
      <c r="BO71" s="244"/>
      <c r="BP71" s="244"/>
      <c r="BQ71" s="241">
        <v>65</v>
      </c>
      <c r="BR71" s="246"/>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226"/>
    </row>
    <row r="72" spans="1:131" s="227" customFormat="1" ht="26.25" customHeight="1">
      <c r="A72" s="240">
        <v>5</v>
      </c>
      <c r="B72" s="742" t="s">
        <v>590</v>
      </c>
      <c r="C72" s="743"/>
      <c r="D72" s="743"/>
      <c r="E72" s="743"/>
      <c r="F72" s="743"/>
      <c r="G72" s="743"/>
      <c r="H72" s="743"/>
      <c r="I72" s="743"/>
      <c r="J72" s="743"/>
      <c r="K72" s="743"/>
      <c r="L72" s="743"/>
      <c r="M72" s="743"/>
      <c r="N72" s="743"/>
      <c r="O72" s="743"/>
      <c r="P72" s="744"/>
      <c r="Q72" s="898">
        <v>159888</v>
      </c>
      <c r="R72" s="859"/>
      <c r="S72" s="859"/>
      <c r="T72" s="859"/>
      <c r="U72" s="859"/>
      <c r="V72" s="859">
        <v>153993</v>
      </c>
      <c r="W72" s="859"/>
      <c r="X72" s="859"/>
      <c r="Y72" s="859"/>
      <c r="Z72" s="859"/>
      <c r="AA72" s="859">
        <v>5895</v>
      </c>
      <c r="AB72" s="859"/>
      <c r="AC72" s="859"/>
      <c r="AD72" s="859"/>
      <c r="AE72" s="859"/>
      <c r="AF72" s="859">
        <v>5895</v>
      </c>
      <c r="AG72" s="859"/>
      <c r="AH72" s="859"/>
      <c r="AI72" s="859"/>
      <c r="AJ72" s="859"/>
      <c r="AK72" s="859">
        <v>1635</v>
      </c>
      <c r="AL72" s="859"/>
      <c r="AM72" s="859"/>
      <c r="AN72" s="859"/>
      <c r="AO72" s="859"/>
      <c r="AP72" s="859" t="s">
        <v>579</v>
      </c>
      <c r="AQ72" s="859"/>
      <c r="AR72" s="859"/>
      <c r="AS72" s="859"/>
      <c r="AT72" s="859"/>
      <c r="AU72" s="859" t="s">
        <v>579</v>
      </c>
      <c r="AV72" s="859"/>
      <c r="AW72" s="859"/>
      <c r="AX72" s="859"/>
      <c r="AY72" s="859"/>
      <c r="AZ72" s="899"/>
      <c r="BA72" s="899"/>
      <c r="BB72" s="899"/>
      <c r="BC72" s="899"/>
      <c r="BD72" s="900"/>
      <c r="BE72" s="244"/>
      <c r="BF72" s="244"/>
      <c r="BG72" s="244"/>
      <c r="BH72" s="244"/>
      <c r="BI72" s="244"/>
      <c r="BJ72" s="244"/>
      <c r="BK72" s="244"/>
      <c r="BL72" s="244"/>
      <c r="BM72" s="244"/>
      <c r="BN72" s="244"/>
      <c r="BO72" s="244"/>
      <c r="BP72" s="244"/>
      <c r="BQ72" s="241">
        <v>66</v>
      </c>
      <c r="BR72" s="246"/>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226"/>
    </row>
    <row r="73" spans="1:131" s="227" customFormat="1" ht="26.25" customHeight="1">
      <c r="A73" s="240">
        <v>6</v>
      </c>
      <c r="B73" s="742"/>
      <c r="C73" s="743"/>
      <c r="D73" s="743"/>
      <c r="E73" s="743"/>
      <c r="F73" s="743"/>
      <c r="G73" s="743"/>
      <c r="H73" s="743"/>
      <c r="I73" s="743"/>
      <c r="J73" s="743"/>
      <c r="K73" s="743"/>
      <c r="L73" s="743"/>
      <c r="M73" s="743"/>
      <c r="N73" s="743"/>
      <c r="O73" s="743"/>
      <c r="P73" s="744"/>
      <c r="Q73" s="898"/>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99"/>
      <c r="BA73" s="899"/>
      <c r="BB73" s="899"/>
      <c r="BC73" s="899"/>
      <c r="BD73" s="900"/>
      <c r="BE73" s="244"/>
      <c r="BF73" s="244"/>
      <c r="BG73" s="244"/>
      <c r="BH73" s="244"/>
      <c r="BI73" s="244"/>
      <c r="BJ73" s="244"/>
      <c r="BK73" s="244"/>
      <c r="BL73" s="244"/>
      <c r="BM73" s="244"/>
      <c r="BN73" s="244"/>
      <c r="BO73" s="244"/>
      <c r="BP73" s="244"/>
      <c r="BQ73" s="241">
        <v>67</v>
      </c>
      <c r="BR73" s="246"/>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226"/>
    </row>
    <row r="74" spans="1:131" s="227" customFormat="1" ht="26.25" customHeight="1">
      <c r="A74" s="240">
        <v>7</v>
      </c>
      <c r="B74" s="742"/>
      <c r="C74" s="743"/>
      <c r="D74" s="743"/>
      <c r="E74" s="743"/>
      <c r="F74" s="743"/>
      <c r="G74" s="743"/>
      <c r="H74" s="743"/>
      <c r="I74" s="743"/>
      <c r="J74" s="743"/>
      <c r="K74" s="743"/>
      <c r="L74" s="743"/>
      <c r="M74" s="743"/>
      <c r="N74" s="743"/>
      <c r="O74" s="743"/>
      <c r="P74" s="744"/>
      <c r="Q74" s="898"/>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99"/>
      <c r="BA74" s="899"/>
      <c r="BB74" s="899"/>
      <c r="BC74" s="899"/>
      <c r="BD74" s="900"/>
      <c r="BE74" s="244"/>
      <c r="BF74" s="244"/>
      <c r="BG74" s="244"/>
      <c r="BH74" s="244"/>
      <c r="BI74" s="244"/>
      <c r="BJ74" s="244"/>
      <c r="BK74" s="244"/>
      <c r="BL74" s="244"/>
      <c r="BM74" s="244"/>
      <c r="BN74" s="244"/>
      <c r="BO74" s="244"/>
      <c r="BP74" s="244"/>
      <c r="BQ74" s="241">
        <v>68</v>
      </c>
      <c r="BR74" s="246"/>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226"/>
    </row>
    <row r="75" spans="1:131" s="227" customFormat="1" ht="26.25" customHeight="1">
      <c r="A75" s="240">
        <v>8</v>
      </c>
      <c r="B75" s="742"/>
      <c r="C75" s="743"/>
      <c r="D75" s="743"/>
      <c r="E75" s="743"/>
      <c r="F75" s="743"/>
      <c r="G75" s="743"/>
      <c r="H75" s="743"/>
      <c r="I75" s="743"/>
      <c r="J75" s="743"/>
      <c r="K75" s="743"/>
      <c r="L75" s="743"/>
      <c r="M75" s="743"/>
      <c r="N75" s="743"/>
      <c r="O75" s="743"/>
      <c r="P75" s="744"/>
      <c r="Q75" s="901"/>
      <c r="R75" s="902"/>
      <c r="S75" s="902"/>
      <c r="T75" s="902"/>
      <c r="U75" s="858"/>
      <c r="V75" s="903"/>
      <c r="W75" s="902"/>
      <c r="X75" s="902"/>
      <c r="Y75" s="902"/>
      <c r="Z75" s="858"/>
      <c r="AA75" s="903"/>
      <c r="AB75" s="902"/>
      <c r="AC75" s="902"/>
      <c r="AD75" s="902"/>
      <c r="AE75" s="858"/>
      <c r="AF75" s="903"/>
      <c r="AG75" s="902"/>
      <c r="AH75" s="902"/>
      <c r="AI75" s="902"/>
      <c r="AJ75" s="858"/>
      <c r="AK75" s="903"/>
      <c r="AL75" s="902"/>
      <c r="AM75" s="902"/>
      <c r="AN75" s="902"/>
      <c r="AO75" s="858"/>
      <c r="AP75" s="903"/>
      <c r="AQ75" s="902"/>
      <c r="AR75" s="902"/>
      <c r="AS75" s="902"/>
      <c r="AT75" s="858"/>
      <c r="AU75" s="903"/>
      <c r="AV75" s="902"/>
      <c r="AW75" s="902"/>
      <c r="AX75" s="902"/>
      <c r="AY75" s="858"/>
      <c r="AZ75" s="899"/>
      <c r="BA75" s="899"/>
      <c r="BB75" s="899"/>
      <c r="BC75" s="899"/>
      <c r="BD75" s="900"/>
      <c r="BE75" s="244"/>
      <c r="BF75" s="244"/>
      <c r="BG75" s="244"/>
      <c r="BH75" s="244"/>
      <c r="BI75" s="244"/>
      <c r="BJ75" s="244"/>
      <c r="BK75" s="244"/>
      <c r="BL75" s="244"/>
      <c r="BM75" s="244"/>
      <c r="BN75" s="244"/>
      <c r="BO75" s="244"/>
      <c r="BP75" s="244"/>
      <c r="BQ75" s="241">
        <v>69</v>
      </c>
      <c r="BR75" s="246"/>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226"/>
    </row>
    <row r="76" spans="1:131" s="227" customFormat="1" ht="26.25" customHeight="1">
      <c r="A76" s="240">
        <v>9</v>
      </c>
      <c r="B76" s="742"/>
      <c r="C76" s="743"/>
      <c r="D76" s="743"/>
      <c r="E76" s="743"/>
      <c r="F76" s="743"/>
      <c r="G76" s="743"/>
      <c r="H76" s="743"/>
      <c r="I76" s="743"/>
      <c r="J76" s="743"/>
      <c r="K76" s="743"/>
      <c r="L76" s="743"/>
      <c r="M76" s="743"/>
      <c r="N76" s="743"/>
      <c r="O76" s="743"/>
      <c r="P76" s="744"/>
      <c r="Q76" s="901"/>
      <c r="R76" s="902"/>
      <c r="S76" s="902"/>
      <c r="T76" s="902"/>
      <c r="U76" s="858"/>
      <c r="V76" s="903"/>
      <c r="W76" s="902"/>
      <c r="X76" s="902"/>
      <c r="Y76" s="902"/>
      <c r="Z76" s="858"/>
      <c r="AA76" s="903"/>
      <c r="AB76" s="902"/>
      <c r="AC76" s="902"/>
      <c r="AD76" s="902"/>
      <c r="AE76" s="858"/>
      <c r="AF76" s="903"/>
      <c r="AG76" s="902"/>
      <c r="AH76" s="902"/>
      <c r="AI76" s="902"/>
      <c r="AJ76" s="858"/>
      <c r="AK76" s="903"/>
      <c r="AL76" s="902"/>
      <c r="AM76" s="902"/>
      <c r="AN76" s="902"/>
      <c r="AO76" s="858"/>
      <c r="AP76" s="903"/>
      <c r="AQ76" s="902"/>
      <c r="AR76" s="902"/>
      <c r="AS76" s="902"/>
      <c r="AT76" s="858"/>
      <c r="AU76" s="903"/>
      <c r="AV76" s="902"/>
      <c r="AW76" s="902"/>
      <c r="AX76" s="902"/>
      <c r="AY76" s="858"/>
      <c r="AZ76" s="899"/>
      <c r="BA76" s="899"/>
      <c r="BB76" s="899"/>
      <c r="BC76" s="899"/>
      <c r="BD76" s="900"/>
      <c r="BE76" s="244"/>
      <c r="BF76" s="244"/>
      <c r="BG76" s="244"/>
      <c r="BH76" s="244"/>
      <c r="BI76" s="244"/>
      <c r="BJ76" s="244"/>
      <c r="BK76" s="244"/>
      <c r="BL76" s="244"/>
      <c r="BM76" s="244"/>
      <c r="BN76" s="244"/>
      <c r="BO76" s="244"/>
      <c r="BP76" s="244"/>
      <c r="BQ76" s="241">
        <v>70</v>
      </c>
      <c r="BR76" s="246"/>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226"/>
    </row>
    <row r="77" spans="1:131" s="227" customFormat="1" ht="26.25" customHeight="1">
      <c r="A77" s="240">
        <v>10</v>
      </c>
      <c r="B77" s="742"/>
      <c r="C77" s="743"/>
      <c r="D77" s="743"/>
      <c r="E77" s="743"/>
      <c r="F77" s="743"/>
      <c r="G77" s="743"/>
      <c r="H77" s="743"/>
      <c r="I77" s="743"/>
      <c r="J77" s="743"/>
      <c r="K77" s="743"/>
      <c r="L77" s="743"/>
      <c r="M77" s="743"/>
      <c r="N77" s="743"/>
      <c r="O77" s="743"/>
      <c r="P77" s="744"/>
      <c r="Q77" s="901"/>
      <c r="R77" s="902"/>
      <c r="S77" s="902"/>
      <c r="T77" s="902"/>
      <c r="U77" s="858"/>
      <c r="V77" s="903"/>
      <c r="W77" s="902"/>
      <c r="X77" s="902"/>
      <c r="Y77" s="902"/>
      <c r="Z77" s="858"/>
      <c r="AA77" s="903"/>
      <c r="AB77" s="902"/>
      <c r="AC77" s="902"/>
      <c r="AD77" s="902"/>
      <c r="AE77" s="858"/>
      <c r="AF77" s="903"/>
      <c r="AG77" s="902"/>
      <c r="AH77" s="902"/>
      <c r="AI77" s="902"/>
      <c r="AJ77" s="858"/>
      <c r="AK77" s="903"/>
      <c r="AL77" s="902"/>
      <c r="AM77" s="902"/>
      <c r="AN77" s="902"/>
      <c r="AO77" s="858"/>
      <c r="AP77" s="903"/>
      <c r="AQ77" s="902"/>
      <c r="AR77" s="902"/>
      <c r="AS77" s="902"/>
      <c r="AT77" s="858"/>
      <c r="AU77" s="903"/>
      <c r="AV77" s="902"/>
      <c r="AW77" s="902"/>
      <c r="AX77" s="902"/>
      <c r="AY77" s="858"/>
      <c r="AZ77" s="899"/>
      <c r="BA77" s="899"/>
      <c r="BB77" s="899"/>
      <c r="BC77" s="899"/>
      <c r="BD77" s="900"/>
      <c r="BE77" s="244"/>
      <c r="BF77" s="244"/>
      <c r="BG77" s="244"/>
      <c r="BH77" s="244"/>
      <c r="BI77" s="244"/>
      <c r="BJ77" s="244"/>
      <c r="BK77" s="244"/>
      <c r="BL77" s="244"/>
      <c r="BM77" s="244"/>
      <c r="BN77" s="244"/>
      <c r="BO77" s="244"/>
      <c r="BP77" s="244"/>
      <c r="BQ77" s="241">
        <v>71</v>
      </c>
      <c r="BR77" s="246"/>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226"/>
    </row>
    <row r="78" spans="1:131" s="227" customFormat="1" ht="26.25" customHeight="1">
      <c r="A78" s="240">
        <v>11</v>
      </c>
      <c r="B78" s="742"/>
      <c r="C78" s="743"/>
      <c r="D78" s="743"/>
      <c r="E78" s="743"/>
      <c r="F78" s="743"/>
      <c r="G78" s="743"/>
      <c r="H78" s="743"/>
      <c r="I78" s="743"/>
      <c r="J78" s="743"/>
      <c r="K78" s="743"/>
      <c r="L78" s="743"/>
      <c r="M78" s="743"/>
      <c r="N78" s="743"/>
      <c r="O78" s="743"/>
      <c r="P78" s="744"/>
      <c r="Q78" s="898"/>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99"/>
      <c r="BA78" s="899"/>
      <c r="BB78" s="899"/>
      <c r="BC78" s="899"/>
      <c r="BD78" s="900"/>
      <c r="BE78" s="244"/>
      <c r="BF78" s="244"/>
      <c r="BG78" s="244"/>
      <c r="BH78" s="244"/>
      <c r="BI78" s="244"/>
      <c r="BJ78" s="247"/>
      <c r="BK78" s="247"/>
      <c r="BL78" s="247"/>
      <c r="BM78" s="247"/>
      <c r="BN78" s="247"/>
      <c r="BO78" s="244"/>
      <c r="BP78" s="244"/>
      <c r="BQ78" s="241">
        <v>72</v>
      </c>
      <c r="BR78" s="246"/>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226"/>
    </row>
    <row r="79" spans="1:131" s="227" customFormat="1" ht="26.25" customHeight="1">
      <c r="A79" s="240">
        <v>12</v>
      </c>
      <c r="B79" s="742"/>
      <c r="C79" s="743"/>
      <c r="D79" s="743"/>
      <c r="E79" s="743"/>
      <c r="F79" s="743"/>
      <c r="G79" s="743"/>
      <c r="H79" s="743"/>
      <c r="I79" s="743"/>
      <c r="J79" s="743"/>
      <c r="K79" s="743"/>
      <c r="L79" s="743"/>
      <c r="M79" s="743"/>
      <c r="N79" s="743"/>
      <c r="O79" s="743"/>
      <c r="P79" s="744"/>
      <c r="Q79" s="898"/>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99"/>
      <c r="BA79" s="899"/>
      <c r="BB79" s="899"/>
      <c r="BC79" s="899"/>
      <c r="BD79" s="900"/>
      <c r="BE79" s="244"/>
      <c r="BF79" s="244"/>
      <c r="BG79" s="244"/>
      <c r="BH79" s="244"/>
      <c r="BI79" s="244"/>
      <c r="BJ79" s="247"/>
      <c r="BK79" s="247"/>
      <c r="BL79" s="247"/>
      <c r="BM79" s="247"/>
      <c r="BN79" s="247"/>
      <c r="BO79" s="244"/>
      <c r="BP79" s="244"/>
      <c r="BQ79" s="241">
        <v>73</v>
      </c>
      <c r="BR79" s="246"/>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226"/>
    </row>
    <row r="80" spans="1:131" s="227" customFormat="1" ht="26.25" customHeight="1">
      <c r="A80" s="240">
        <v>13</v>
      </c>
      <c r="B80" s="742"/>
      <c r="C80" s="743"/>
      <c r="D80" s="743"/>
      <c r="E80" s="743"/>
      <c r="F80" s="743"/>
      <c r="G80" s="743"/>
      <c r="H80" s="743"/>
      <c r="I80" s="743"/>
      <c r="J80" s="743"/>
      <c r="K80" s="743"/>
      <c r="L80" s="743"/>
      <c r="M80" s="743"/>
      <c r="N80" s="743"/>
      <c r="O80" s="743"/>
      <c r="P80" s="744"/>
      <c r="Q80" s="898"/>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99"/>
      <c r="BA80" s="899"/>
      <c r="BB80" s="899"/>
      <c r="BC80" s="899"/>
      <c r="BD80" s="900"/>
      <c r="BE80" s="244"/>
      <c r="BF80" s="244"/>
      <c r="BG80" s="244"/>
      <c r="BH80" s="244"/>
      <c r="BI80" s="244"/>
      <c r="BJ80" s="244"/>
      <c r="BK80" s="244"/>
      <c r="BL80" s="244"/>
      <c r="BM80" s="244"/>
      <c r="BN80" s="244"/>
      <c r="BO80" s="244"/>
      <c r="BP80" s="244"/>
      <c r="BQ80" s="241">
        <v>74</v>
      </c>
      <c r="BR80" s="246"/>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226"/>
    </row>
    <row r="81" spans="1:131" s="227" customFormat="1" ht="26.25" customHeight="1">
      <c r="A81" s="240">
        <v>14</v>
      </c>
      <c r="B81" s="742"/>
      <c r="C81" s="743"/>
      <c r="D81" s="743"/>
      <c r="E81" s="743"/>
      <c r="F81" s="743"/>
      <c r="G81" s="743"/>
      <c r="H81" s="743"/>
      <c r="I81" s="743"/>
      <c r="J81" s="743"/>
      <c r="K81" s="743"/>
      <c r="L81" s="743"/>
      <c r="M81" s="743"/>
      <c r="N81" s="743"/>
      <c r="O81" s="743"/>
      <c r="P81" s="744"/>
      <c r="Q81" s="898"/>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99"/>
      <c r="BA81" s="899"/>
      <c r="BB81" s="899"/>
      <c r="BC81" s="899"/>
      <c r="BD81" s="900"/>
      <c r="BE81" s="244"/>
      <c r="BF81" s="244"/>
      <c r="BG81" s="244"/>
      <c r="BH81" s="244"/>
      <c r="BI81" s="244"/>
      <c r="BJ81" s="244"/>
      <c r="BK81" s="244"/>
      <c r="BL81" s="244"/>
      <c r="BM81" s="244"/>
      <c r="BN81" s="244"/>
      <c r="BO81" s="244"/>
      <c r="BP81" s="244"/>
      <c r="BQ81" s="241">
        <v>75</v>
      </c>
      <c r="BR81" s="246"/>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226"/>
    </row>
    <row r="82" spans="1:131" s="227" customFormat="1" ht="26.25" customHeight="1">
      <c r="A82" s="240">
        <v>15</v>
      </c>
      <c r="B82" s="742"/>
      <c r="C82" s="743"/>
      <c r="D82" s="743"/>
      <c r="E82" s="743"/>
      <c r="F82" s="743"/>
      <c r="G82" s="743"/>
      <c r="H82" s="743"/>
      <c r="I82" s="743"/>
      <c r="J82" s="743"/>
      <c r="K82" s="743"/>
      <c r="L82" s="743"/>
      <c r="M82" s="743"/>
      <c r="N82" s="743"/>
      <c r="O82" s="743"/>
      <c r="P82" s="744"/>
      <c r="Q82" s="898"/>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99"/>
      <c r="BA82" s="899"/>
      <c r="BB82" s="899"/>
      <c r="BC82" s="899"/>
      <c r="BD82" s="900"/>
      <c r="BE82" s="244"/>
      <c r="BF82" s="244"/>
      <c r="BG82" s="244"/>
      <c r="BH82" s="244"/>
      <c r="BI82" s="244"/>
      <c r="BJ82" s="244"/>
      <c r="BK82" s="244"/>
      <c r="BL82" s="244"/>
      <c r="BM82" s="244"/>
      <c r="BN82" s="244"/>
      <c r="BO82" s="244"/>
      <c r="BP82" s="244"/>
      <c r="BQ82" s="241">
        <v>76</v>
      </c>
      <c r="BR82" s="246"/>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226"/>
    </row>
    <row r="83" spans="1:131" s="227" customFormat="1" ht="26.25" customHeight="1">
      <c r="A83" s="240">
        <v>16</v>
      </c>
      <c r="B83" s="742"/>
      <c r="C83" s="743"/>
      <c r="D83" s="743"/>
      <c r="E83" s="743"/>
      <c r="F83" s="743"/>
      <c r="G83" s="743"/>
      <c r="H83" s="743"/>
      <c r="I83" s="743"/>
      <c r="J83" s="743"/>
      <c r="K83" s="743"/>
      <c r="L83" s="743"/>
      <c r="M83" s="743"/>
      <c r="N83" s="743"/>
      <c r="O83" s="743"/>
      <c r="P83" s="744"/>
      <c r="Q83" s="898"/>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99"/>
      <c r="BA83" s="899"/>
      <c r="BB83" s="899"/>
      <c r="BC83" s="899"/>
      <c r="BD83" s="900"/>
      <c r="BE83" s="244"/>
      <c r="BF83" s="244"/>
      <c r="BG83" s="244"/>
      <c r="BH83" s="244"/>
      <c r="BI83" s="244"/>
      <c r="BJ83" s="244"/>
      <c r="BK83" s="244"/>
      <c r="BL83" s="244"/>
      <c r="BM83" s="244"/>
      <c r="BN83" s="244"/>
      <c r="BO83" s="244"/>
      <c r="BP83" s="244"/>
      <c r="BQ83" s="241">
        <v>77</v>
      </c>
      <c r="BR83" s="246"/>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226"/>
    </row>
    <row r="84" spans="1:131" s="227" customFormat="1" ht="26.25" customHeight="1">
      <c r="A84" s="240">
        <v>17</v>
      </c>
      <c r="B84" s="742"/>
      <c r="C84" s="743"/>
      <c r="D84" s="743"/>
      <c r="E84" s="743"/>
      <c r="F84" s="743"/>
      <c r="G84" s="743"/>
      <c r="H84" s="743"/>
      <c r="I84" s="743"/>
      <c r="J84" s="743"/>
      <c r="K84" s="743"/>
      <c r="L84" s="743"/>
      <c r="M84" s="743"/>
      <c r="N84" s="743"/>
      <c r="O84" s="743"/>
      <c r="P84" s="744"/>
      <c r="Q84" s="898"/>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99"/>
      <c r="BA84" s="899"/>
      <c r="BB84" s="899"/>
      <c r="BC84" s="899"/>
      <c r="BD84" s="900"/>
      <c r="BE84" s="244"/>
      <c r="BF84" s="244"/>
      <c r="BG84" s="244"/>
      <c r="BH84" s="244"/>
      <c r="BI84" s="244"/>
      <c r="BJ84" s="244"/>
      <c r="BK84" s="244"/>
      <c r="BL84" s="244"/>
      <c r="BM84" s="244"/>
      <c r="BN84" s="244"/>
      <c r="BO84" s="244"/>
      <c r="BP84" s="244"/>
      <c r="BQ84" s="241">
        <v>78</v>
      </c>
      <c r="BR84" s="246"/>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226"/>
    </row>
    <row r="85" spans="1:131" s="227" customFormat="1" ht="26.25" customHeight="1">
      <c r="A85" s="240">
        <v>18</v>
      </c>
      <c r="B85" s="742"/>
      <c r="C85" s="743"/>
      <c r="D85" s="743"/>
      <c r="E85" s="743"/>
      <c r="F85" s="743"/>
      <c r="G85" s="743"/>
      <c r="H85" s="743"/>
      <c r="I85" s="743"/>
      <c r="J85" s="743"/>
      <c r="K85" s="743"/>
      <c r="L85" s="743"/>
      <c r="M85" s="743"/>
      <c r="N85" s="743"/>
      <c r="O85" s="743"/>
      <c r="P85" s="744"/>
      <c r="Q85" s="898"/>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99"/>
      <c r="BA85" s="899"/>
      <c r="BB85" s="899"/>
      <c r="BC85" s="899"/>
      <c r="BD85" s="900"/>
      <c r="BE85" s="244"/>
      <c r="BF85" s="244"/>
      <c r="BG85" s="244"/>
      <c r="BH85" s="244"/>
      <c r="BI85" s="244"/>
      <c r="BJ85" s="244"/>
      <c r="BK85" s="244"/>
      <c r="BL85" s="244"/>
      <c r="BM85" s="244"/>
      <c r="BN85" s="244"/>
      <c r="BO85" s="244"/>
      <c r="BP85" s="244"/>
      <c r="BQ85" s="241">
        <v>79</v>
      </c>
      <c r="BR85" s="246"/>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226"/>
    </row>
    <row r="86" spans="1:131" s="227" customFormat="1" ht="26.25" customHeight="1">
      <c r="A86" s="240">
        <v>19</v>
      </c>
      <c r="B86" s="742"/>
      <c r="C86" s="743"/>
      <c r="D86" s="743"/>
      <c r="E86" s="743"/>
      <c r="F86" s="743"/>
      <c r="G86" s="743"/>
      <c r="H86" s="743"/>
      <c r="I86" s="743"/>
      <c r="J86" s="743"/>
      <c r="K86" s="743"/>
      <c r="L86" s="743"/>
      <c r="M86" s="743"/>
      <c r="N86" s="743"/>
      <c r="O86" s="743"/>
      <c r="P86" s="744"/>
      <c r="Q86" s="898"/>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99"/>
      <c r="BA86" s="899"/>
      <c r="BB86" s="899"/>
      <c r="BC86" s="899"/>
      <c r="BD86" s="900"/>
      <c r="BE86" s="244"/>
      <c r="BF86" s="244"/>
      <c r="BG86" s="244"/>
      <c r="BH86" s="244"/>
      <c r="BI86" s="244"/>
      <c r="BJ86" s="244"/>
      <c r="BK86" s="244"/>
      <c r="BL86" s="244"/>
      <c r="BM86" s="244"/>
      <c r="BN86" s="244"/>
      <c r="BO86" s="244"/>
      <c r="BP86" s="244"/>
      <c r="BQ86" s="241">
        <v>80</v>
      </c>
      <c r="BR86" s="246"/>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226"/>
    </row>
    <row r="87" spans="1:131" s="227" customFormat="1" ht="26.25" customHeight="1">
      <c r="A87" s="248">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4"/>
      <c r="BF87" s="244"/>
      <c r="BG87" s="244"/>
      <c r="BH87" s="244"/>
      <c r="BI87" s="244"/>
      <c r="BJ87" s="244"/>
      <c r="BK87" s="244"/>
      <c r="BL87" s="244"/>
      <c r="BM87" s="244"/>
      <c r="BN87" s="244"/>
      <c r="BO87" s="244"/>
      <c r="BP87" s="244"/>
      <c r="BQ87" s="241">
        <v>81</v>
      </c>
      <c r="BR87" s="246"/>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226"/>
    </row>
    <row r="88" spans="1:131" s="227" customFormat="1" ht="26.25" customHeight="1" thickBot="1">
      <c r="A88" s="243" t="s">
        <v>380</v>
      </c>
      <c r="B88" s="818" t="s">
        <v>411</v>
      </c>
      <c r="C88" s="819"/>
      <c r="D88" s="819"/>
      <c r="E88" s="819"/>
      <c r="F88" s="819"/>
      <c r="G88" s="819"/>
      <c r="H88" s="819"/>
      <c r="I88" s="819"/>
      <c r="J88" s="819"/>
      <c r="K88" s="819"/>
      <c r="L88" s="819"/>
      <c r="M88" s="819"/>
      <c r="N88" s="819"/>
      <c r="O88" s="819"/>
      <c r="P88" s="820"/>
      <c r="Q88" s="866"/>
      <c r="R88" s="867"/>
      <c r="S88" s="867"/>
      <c r="T88" s="867"/>
      <c r="U88" s="867"/>
      <c r="V88" s="867"/>
      <c r="W88" s="867"/>
      <c r="X88" s="867"/>
      <c r="Y88" s="867"/>
      <c r="Z88" s="867"/>
      <c r="AA88" s="867"/>
      <c r="AB88" s="867"/>
      <c r="AC88" s="867"/>
      <c r="AD88" s="867"/>
      <c r="AE88" s="867"/>
      <c r="AF88" s="870">
        <v>6020</v>
      </c>
      <c r="AG88" s="870"/>
      <c r="AH88" s="870"/>
      <c r="AI88" s="870"/>
      <c r="AJ88" s="870"/>
      <c r="AK88" s="867"/>
      <c r="AL88" s="867"/>
      <c r="AM88" s="867"/>
      <c r="AN88" s="867"/>
      <c r="AO88" s="867"/>
      <c r="AP88" s="870">
        <v>1242</v>
      </c>
      <c r="AQ88" s="870"/>
      <c r="AR88" s="870"/>
      <c r="AS88" s="870"/>
      <c r="AT88" s="870"/>
      <c r="AU88" s="870">
        <v>237</v>
      </c>
      <c r="AV88" s="870"/>
      <c r="AW88" s="870"/>
      <c r="AX88" s="870"/>
      <c r="AY88" s="870"/>
      <c r="AZ88" s="875"/>
      <c r="BA88" s="875"/>
      <c r="BB88" s="875"/>
      <c r="BC88" s="875"/>
      <c r="BD88" s="876"/>
      <c r="BE88" s="244"/>
      <c r="BF88" s="244"/>
      <c r="BG88" s="244"/>
      <c r="BH88" s="244"/>
      <c r="BI88" s="244"/>
      <c r="BJ88" s="244"/>
      <c r="BK88" s="244"/>
      <c r="BL88" s="244"/>
      <c r="BM88" s="244"/>
      <c r="BN88" s="244"/>
      <c r="BO88" s="244"/>
      <c r="BP88" s="244"/>
      <c r="BQ88" s="241">
        <v>82</v>
      </c>
      <c r="BR88" s="246"/>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226"/>
    </row>
    <row r="89" spans="1:131" s="227" customFormat="1" ht="26.25" hidden="1" customHeight="1">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226"/>
    </row>
    <row r="90" spans="1:131" s="227" customFormat="1" ht="26.25" hidden="1" customHeight="1">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226"/>
    </row>
    <row r="91" spans="1:131" s="227" customFormat="1" ht="26.25" hidden="1" customHeight="1">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226"/>
    </row>
    <row r="92" spans="1:131" s="227" customFormat="1" ht="26.25" hidden="1" customHeight="1">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226"/>
    </row>
    <row r="93" spans="1:131" s="227" customFormat="1" ht="26.25" hidden="1" customHeight="1">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226"/>
    </row>
    <row r="94" spans="1:131" s="227" customFormat="1" ht="26.25" hidden="1" customHeight="1">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226"/>
    </row>
    <row r="95" spans="1:131" s="227" customFormat="1" ht="26.25" hidden="1" customHeight="1">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226"/>
    </row>
    <row r="96" spans="1:131" s="227" customFormat="1" ht="26.25" hidden="1" customHeight="1">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226"/>
    </row>
    <row r="97" spans="1:131" s="227" customFormat="1" ht="26.25" hidden="1" customHeight="1">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226"/>
    </row>
    <row r="98" spans="1:131" s="227" customFormat="1" ht="26.25" hidden="1" customHeight="1">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226"/>
    </row>
    <row r="99" spans="1:131" s="227" customFormat="1" ht="26.25" hidden="1" customHeight="1">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226"/>
    </row>
    <row r="100" spans="1:131" s="227" customFormat="1" ht="26.25" hidden="1" customHeight="1">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226"/>
    </row>
    <row r="101" spans="1:131" s="227" customFormat="1" ht="26.25" hidden="1" customHeight="1">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226"/>
    </row>
    <row r="102" spans="1:131" s="227" customFormat="1" ht="26.25" customHeight="1" thickBot="1">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380</v>
      </c>
      <c r="BR102" s="818" t="s">
        <v>412</v>
      </c>
      <c r="BS102" s="819"/>
      <c r="BT102" s="819"/>
      <c r="BU102" s="819"/>
      <c r="BV102" s="819"/>
      <c r="BW102" s="819"/>
      <c r="BX102" s="819"/>
      <c r="BY102" s="819"/>
      <c r="BZ102" s="819"/>
      <c r="CA102" s="819"/>
      <c r="CB102" s="819"/>
      <c r="CC102" s="819"/>
      <c r="CD102" s="819"/>
      <c r="CE102" s="819"/>
      <c r="CF102" s="819"/>
      <c r="CG102" s="820"/>
      <c r="CH102" s="911"/>
      <c r="CI102" s="912"/>
      <c r="CJ102" s="912"/>
      <c r="CK102" s="912"/>
      <c r="CL102" s="913"/>
      <c r="CM102" s="911"/>
      <c r="CN102" s="912"/>
      <c r="CO102" s="912"/>
      <c r="CP102" s="912"/>
      <c r="CQ102" s="913"/>
      <c r="CR102" s="914">
        <v>105</v>
      </c>
      <c r="CS102" s="878"/>
      <c r="CT102" s="878"/>
      <c r="CU102" s="878"/>
      <c r="CV102" s="915"/>
      <c r="CW102" s="914">
        <v>64</v>
      </c>
      <c r="CX102" s="878"/>
      <c r="CY102" s="878"/>
      <c r="CZ102" s="878"/>
      <c r="DA102" s="915"/>
      <c r="DB102" s="914" t="s">
        <v>597</v>
      </c>
      <c r="DC102" s="878"/>
      <c r="DD102" s="878"/>
      <c r="DE102" s="878"/>
      <c r="DF102" s="915"/>
      <c r="DG102" s="914" t="s">
        <v>597</v>
      </c>
      <c r="DH102" s="878"/>
      <c r="DI102" s="878"/>
      <c r="DJ102" s="878"/>
      <c r="DK102" s="915"/>
      <c r="DL102" s="914">
        <v>98</v>
      </c>
      <c r="DM102" s="878"/>
      <c r="DN102" s="878"/>
      <c r="DO102" s="878"/>
      <c r="DP102" s="915"/>
      <c r="DQ102" s="914">
        <v>30</v>
      </c>
      <c r="DR102" s="878"/>
      <c r="DS102" s="878"/>
      <c r="DT102" s="878"/>
      <c r="DU102" s="915"/>
      <c r="DV102" s="938"/>
      <c r="DW102" s="939"/>
      <c r="DX102" s="939"/>
      <c r="DY102" s="939"/>
      <c r="DZ102" s="940"/>
      <c r="EA102" s="226"/>
    </row>
    <row r="103" spans="1:131" s="227" customFormat="1" ht="26.25" customHeight="1">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c r="A107" s="254" t="s">
        <v>415</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416</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297</v>
      </c>
      <c r="AG109" s="917"/>
      <c r="AH109" s="917"/>
      <c r="AI109" s="917"/>
      <c r="AJ109" s="918"/>
      <c r="AK109" s="916" t="s">
        <v>296</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297</v>
      </c>
      <c r="BW109" s="917"/>
      <c r="BX109" s="917"/>
      <c r="BY109" s="917"/>
      <c r="BZ109" s="918"/>
      <c r="CA109" s="916" t="s">
        <v>296</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297</v>
      </c>
      <c r="DM109" s="917"/>
      <c r="DN109" s="917"/>
      <c r="DO109" s="917"/>
      <c r="DP109" s="918"/>
      <c r="DQ109" s="916" t="s">
        <v>296</v>
      </c>
      <c r="DR109" s="917"/>
      <c r="DS109" s="917"/>
      <c r="DT109" s="917"/>
      <c r="DU109" s="918"/>
      <c r="DV109" s="916" t="s">
        <v>421</v>
      </c>
      <c r="DW109" s="917"/>
      <c r="DX109" s="917"/>
      <c r="DY109" s="917"/>
      <c r="DZ109" s="919"/>
    </row>
    <row r="110" spans="1:131" s="226" customFormat="1" ht="26.25" customHeight="1">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2042750</v>
      </c>
      <c r="AB110" s="924"/>
      <c r="AC110" s="924"/>
      <c r="AD110" s="924"/>
      <c r="AE110" s="925"/>
      <c r="AF110" s="926">
        <v>2175146</v>
      </c>
      <c r="AG110" s="924"/>
      <c r="AH110" s="924"/>
      <c r="AI110" s="924"/>
      <c r="AJ110" s="925"/>
      <c r="AK110" s="926">
        <v>2250144</v>
      </c>
      <c r="AL110" s="924"/>
      <c r="AM110" s="924"/>
      <c r="AN110" s="924"/>
      <c r="AO110" s="925"/>
      <c r="AP110" s="927">
        <v>20.100000000000001</v>
      </c>
      <c r="AQ110" s="928"/>
      <c r="AR110" s="928"/>
      <c r="AS110" s="928"/>
      <c r="AT110" s="929"/>
      <c r="AU110" s="930" t="s">
        <v>67</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23712820</v>
      </c>
      <c r="BR110" s="959"/>
      <c r="BS110" s="959"/>
      <c r="BT110" s="959"/>
      <c r="BU110" s="959"/>
      <c r="BV110" s="959">
        <v>23890906</v>
      </c>
      <c r="BW110" s="959"/>
      <c r="BX110" s="959"/>
      <c r="BY110" s="959"/>
      <c r="BZ110" s="959"/>
      <c r="CA110" s="959">
        <v>23517666</v>
      </c>
      <c r="CB110" s="959"/>
      <c r="CC110" s="959"/>
      <c r="CD110" s="959"/>
      <c r="CE110" s="959"/>
      <c r="CF110" s="973">
        <v>209.8</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427</v>
      </c>
      <c r="DH110" s="959"/>
      <c r="DI110" s="959"/>
      <c r="DJ110" s="959"/>
      <c r="DK110" s="959"/>
      <c r="DL110" s="959" t="s">
        <v>428</v>
      </c>
      <c r="DM110" s="959"/>
      <c r="DN110" s="959"/>
      <c r="DO110" s="959"/>
      <c r="DP110" s="959"/>
      <c r="DQ110" s="959" t="s">
        <v>429</v>
      </c>
      <c r="DR110" s="959"/>
      <c r="DS110" s="959"/>
      <c r="DT110" s="959"/>
      <c r="DU110" s="959"/>
      <c r="DV110" s="960" t="s">
        <v>430</v>
      </c>
      <c r="DW110" s="960"/>
      <c r="DX110" s="960"/>
      <c r="DY110" s="960"/>
      <c r="DZ110" s="961"/>
    </row>
    <row r="111" spans="1:131" s="226" customFormat="1" ht="26.25" customHeight="1">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432</v>
      </c>
      <c r="AB111" s="966"/>
      <c r="AC111" s="966"/>
      <c r="AD111" s="966"/>
      <c r="AE111" s="967"/>
      <c r="AF111" s="968" t="s">
        <v>427</v>
      </c>
      <c r="AG111" s="966"/>
      <c r="AH111" s="966"/>
      <c r="AI111" s="966"/>
      <c r="AJ111" s="967"/>
      <c r="AK111" s="968" t="s">
        <v>433</v>
      </c>
      <c r="AL111" s="966"/>
      <c r="AM111" s="966"/>
      <c r="AN111" s="966"/>
      <c r="AO111" s="967"/>
      <c r="AP111" s="969" t="s">
        <v>434</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748640</v>
      </c>
      <c r="BR111" s="952"/>
      <c r="BS111" s="952"/>
      <c r="BT111" s="952"/>
      <c r="BU111" s="952"/>
      <c r="BV111" s="952">
        <v>689469</v>
      </c>
      <c r="BW111" s="952"/>
      <c r="BX111" s="952"/>
      <c r="BY111" s="952"/>
      <c r="BZ111" s="952"/>
      <c r="CA111" s="952">
        <v>624750</v>
      </c>
      <c r="CB111" s="952"/>
      <c r="CC111" s="952"/>
      <c r="CD111" s="952"/>
      <c r="CE111" s="952"/>
      <c r="CF111" s="946">
        <v>5.6</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432</v>
      </c>
      <c r="DH111" s="952"/>
      <c r="DI111" s="952"/>
      <c r="DJ111" s="952"/>
      <c r="DK111" s="952"/>
      <c r="DL111" s="952" t="s">
        <v>433</v>
      </c>
      <c r="DM111" s="952"/>
      <c r="DN111" s="952"/>
      <c r="DO111" s="952"/>
      <c r="DP111" s="952"/>
      <c r="DQ111" s="952" t="s">
        <v>433</v>
      </c>
      <c r="DR111" s="952"/>
      <c r="DS111" s="952"/>
      <c r="DT111" s="952"/>
      <c r="DU111" s="952"/>
      <c r="DV111" s="953" t="s">
        <v>432</v>
      </c>
      <c r="DW111" s="953"/>
      <c r="DX111" s="953"/>
      <c r="DY111" s="953"/>
      <c r="DZ111" s="954"/>
    </row>
    <row r="112" spans="1:131" s="226" customFormat="1" ht="26.25" customHeight="1">
      <c r="A112" s="984" t="s">
        <v>437</v>
      </c>
      <c r="B112" s="985"/>
      <c r="C112" s="982" t="s">
        <v>438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433</v>
      </c>
      <c r="AB112" s="991"/>
      <c r="AC112" s="991"/>
      <c r="AD112" s="991"/>
      <c r="AE112" s="992"/>
      <c r="AF112" s="993" t="s">
        <v>439</v>
      </c>
      <c r="AG112" s="991"/>
      <c r="AH112" s="991"/>
      <c r="AI112" s="991"/>
      <c r="AJ112" s="992"/>
      <c r="AK112" s="993" t="s">
        <v>439</v>
      </c>
      <c r="AL112" s="991"/>
      <c r="AM112" s="991"/>
      <c r="AN112" s="991"/>
      <c r="AO112" s="992"/>
      <c r="AP112" s="994" t="s">
        <v>432</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7542102</v>
      </c>
      <c r="BR112" s="952"/>
      <c r="BS112" s="952"/>
      <c r="BT112" s="952"/>
      <c r="BU112" s="952"/>
      <c r="BV112" s="952">
        <v>7400621</v>
      </c>
      <c r="BW112" s="952"/>
      <c r="BX112" s="952"/>
      <c r="BY112" s="952"/>
      <c r="BZ112" s="952"/>
      <c r="CA112" s="952">
        <v>7162203</v>
      </c>
      <c r="CB112" s="952"/>
      <c r="CC112" s="952"/>
      <c r="CD112" s="952"/>
      <c r="CE112" s="952"/>
      <c r="CF112" s="946">
        <v>63.9</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442</v>
      </c>
      <c r="DH112" s="952"/>
      <c r="DI112" s="952"/>
      <c r="DJ112" s="952"/>
      <c r="DK112" s="952"/>
      <c r="DL112" s="952" t="s">
        <v>427</v>
      </c>
      <c r="DM112" s="952"/>
      <c r="DN112" s="952"/>
      <c r="DO112" s="952"/>
      <c r="DP112" s="952"/>
      <c r="DQ112" s="952" t="s">
        <v>428</v>
      </c>
      <c r="DR112" s="952"/>
      <c r="DS112" s="952"/>
      <c r="DT112" s="952"/>
      <c r="DU112" s="952"/>
      <c r="DV112" s="953" t="s">
        <v>428</v>
      </c>
      <c r="DW112" s="953"/>
      <c r="DX112" s="953"/>
      <c r="DY112" s="953"/>
      <c r="DZ112" s="954"/>
    </row>
    <row r="113" spans="1:130" s="226" customFormat="1" ht="26.25" customHeight="1">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566311</v>
      </c>
      <c r="AB113" s="966"/>
      <c r="AC113" s="966"/>
      <c r="AD113" s="966"/>
      <c r="AE113" s="967"/>
      <c r="AF113" s="968">
        <v>587302</v>
      </c>
      <c r="AG113" s="966"/>
      <c r="AH113" s="966"/>
      <c r="AI113" s="966"/>
      <c r="AJ113" s="967"/>
      <c r="AK113" s="968">
        <v>609829</v>
      </c>
      <c r="AL113" s="966"/>
      <c r="AM113" s="966"/>
      <c r="AN113" s="966"/>
      <c r="AO113" s="967"/>
      <c r="AP113" s="969">
        <v>5.4</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345466</v>
      </c>
      <c r="BR113" s="952"/>
      <c r="BS113" s="952"/>
      <c r="BT113" s="952"/>
      <c r="BU113" s="952"/>
      <c r="BV113" s="952">
        <v>285978</v>
      </c>
      <c r="BW113" s="952"/>
      <c r="BX113" s="952"/>
      <c r="BY113" s="952"/>
      <c r="BZ113" s="952"/>
      <c r="CA113" s="952">
        <v>236682</v>
      </c>
      <c r="CB113" s="952"/>
      <c r="CC113" s="952"/>
      <c r="CD113" s="952"/>
      <c r="CE113" s="952"/>
      <c r="CF113" s="946">
        <v>2.1</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430</v>
      </c>
      <c r="DH113" s="991"/>
      <c r="DI113" s="991"/>
      <c r="DJ113" s="991"/>
      <c r="DK113" s="992"/>
      <c r="DL113" s="993" t="s">
        <v>433</v>
      </c>
      <c r="DM113" s="991"/>
      <c r="DN113" s="991"/>
      <c r="DO113" s="991"/>
      <c r="DP113" s="992"/>
      <c r="DQ113" s="993" t="s">
        <v>446</v>
      </c>
      <c r="DR113" s="991"/>
      <c r="DS113" s="991"/>
      <c r="DT113" s="991"/>
      <c r="DU113" s="992"/>
      <c r="DV113" s="994" t="s">
        <v>432</v>
      </c>
      <c r="DW113" s="995"/>
      <c r="DX113" s="995"/>
      <c r="DY113" s="995"/>
      <c r="DZ113" s="996"/>
    </row>
    <row r="114" spans="1:130" s="226" customFormat="1" ht="26.25" customHeight="1">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58591</v>
      </c>
      <c r="AB114" s="991"/>
      <c r="AC114" s="991"/>
      <c r="AD114" s="991"/>
      <c r="AE114" s="992"/>
      <c r="AF114" s="993">
        <v>65550</v>
      </c>
      <c r="AG114" s="991"/>
      <c r="AH114" s="991"/>
      <c r="AI114" s="991"/>
      <c r="AJ114" s="992"/>
      <c r="AK114" s="993">
        <v>54238</v>
      </c>
      <c r="AL114" s="991"/>
      <c r="AM114" s="991"/>
      <c r="AN114" s="991"/>
      <c r="AO114" s="992"/>
      <c r="AP114" s="994">
        <v>0.5</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3741839</v>
      </c>
      <c r="BR114" s="952"/>
      <c r="BS114" s="952"/>
      <c r="BT114" s="952"/>
      <c r="BU114" s="952"/>
      <c r="BV114" s="952">
        <v>3649793</v>
      </c>
      <c r="BW114" s="952"/>
      <c r="BX114" s="952"/>
      <c r="BY114" s="952"/>
      <c r="BZ114" s="952"/>
      <c r="CA114" s="952">
        <v>3448994</v>
      </c>
      <c r="CB114" s="952"/>
      <c r="CC114" s="952"/>
      <c r="CD114" s="952"/>
      <c r="CE114" s="952"/>
      <c r="CF114" s="946">
        <v>30.8</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428</v>
      </c>
      <c r="DH114" s="991"/>
      <c r="DI114" s="991"/>
      <c r="DJ114" s="991"/>
      <c r="DK114" s="992"/>
      <c r="DL114" s="993" t="s">
        <v>430</v>
      </c>
      <c r="DM114" s="991"/>
      <c r="DN114" s="991"/>
      <c r="DO114" s="991"/>
      <c r="DP114" s="992"/>
      <c r="DQ114" s="993" t="s">
        <v>433</v>
      </c>
      <c r="DR114" s="991"/>
      <c r="DS114" s="991"/>
      <c r="DT114" s="991"/>
      <c r="DU114" s="992"/>
      <c r="DV114" s="994" t="s">
        <v>382</v>
      </c>
      <c r="DW114" s="995"/>
      <c r="DX114" s="995"/>
      <c r="DY114" s="995"/>
      <c r="DZ114" s="996"/>
    </row>
    <row r="115" spans="1:130" s="226" customFormat="1" ht="26.25" customHeight="1">
      <c r="A115" s="986"/>
      <c r="B115" s="987"/>
      <c r="C115" s="982" t="s">
        <v>450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40016</v>
      </c>
      <c r="AB115" s="966"/>
      <c r="AC115" s="966"/>
      <c r="AD115" s="966"/>
      <c r="AE115" s="967"/>
      <c r="AF115" s="968">
        <v>60129</v>
      </c>
      <c r="AG115" s="966"/>
      <c r="AH115" s="966"/>
      <c r="AI115" s="966"/>
      <c r="AJ115" s="967"/>
      <c r="AK115" s="968">
        <v>54769</v>
      </c>
      <c r="AL115" s="966"/>
      <c r="AM115" s="966"/>
      <c r="AN115" s="966"/>
      <c r="AO115" s="967"/>
      <c r="AP115" s="969">
        <v>0.5</v>
      </c>
      <c r="AQ115" s="970"/>
      <c r="AR115" s="970"/>
      <c r="AS115" s="970"/>
      <c r="AT115" s="971"/>
      <c r="AU115" s="932"/>
      <c r="AV115" s="933"/>
      <c r="AW115" s="933"/>
      <c r="AX115" s="933"/>
      <c r="AY115" s="933"/>
      <c r="AZ115" s="981" t="s">
        <v>451</v>
      </c>
      <c r="BA115" s="982"/>
      <c r="BB115" s="982"/>
      <c r="BC115" s="982"/>
      <c r="BD115" s="982"/>
      <c r="BE115" s="982"/>
      <c r="BF115" s="982"/>
      <c r="BG115" s="982"/>
      <c r="BH115" s="982"/>
      <c r="BI115" s="982"/>
      <c r="BJ115" s="982"/>
      <c r="BK115" s="982"/>
      <c r="BL115" s="982"/>
      <c r="BM115" s="982"/>
      <c r="BN115" s="982"/>
      <c r="BO115" s="982"/>
      <c r="BP115" s="983"/>
      <c r="BQ115" s="951">
        <v>37873</v>
      </c>
      <c r="BR115" s="952"/>
      <c r="BS115" s="952"/>
      <c r="BT115" s="952"/>
      <c r="BU115" s="952"/>
      <c r="BV115" s="952">
        <v>33501</v>
      </c>
      <c r="BW115" s="952"/>
      <c r="BX115" s="952"/>
      <c r="BY115" s="952"/>
      <c r="BZ115" s="952"/>
      <c r="CA115" s="952">
        <v>29593</v>
      </c>
      <c r="CB115" s="952"/>
      <c r="CC115" s="952"/>
      <c r="CD115" s="952"/>
      <c r="CE115" s="952"/>
      <c r="CF115" s="946">
        <v>0.3</v>
      </c>
      <c r="CG115" s="947"/>
      <c r="CH115" s="947"/>
      <c r="CI115" s="947"/>
      <c r="CJ115" s="947"/>
      <c r="CK115" s="977"/>
      <c r="CL115" s="978"/>
      <c r="CM115" s="981"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453</v>
      </c>
      <c r="DH115" s="991"/>
      <c r="DI115" s="991"/>
      <c r="DJ115" s="991"/>
      <c r="DK115" s="992"/>
      <c r="DL115" s="993" t="s">
        <v>433</v>
      </c>
      <c r="DM115" s="991"/>
      <c r="DN115" s="991"/>
      <c r="DO115" s="991"/>
      <c r="DP115" s="992"/>
      <c r="DQ115" s="993" t="s">
        <v>433</v>
      </c>
      <c r="DR115" s="991"/>
      <c r="DS115" s="991"/>
      <c r="DT115" s="991"/>
      <c r="DU115" s="992"/>
      <c r="DV115" s="994" t="s">
        <v>122</v>
      </c>
      <c r="DW115" s="995"/>
      <c r="DX115" s="995"/>
      <c r="DY115" s="995"/>
      <c r="DZ115" s="996"/>
    </row>
    <row r="116" spans="1:130" s="226" customFormat="1" ht="26.25" customHeight="1">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382</v>
      </c>
      <c r="AB116" s="991"/>
      <c r="AC116" s="991"/>
      <c r="AD116" s="991"/>
      <c r="AE116" s="992"/>
      <c r="AF116" s="993" t="s">
        <v>432</v>
      </c>
      <c r="AG116" s="991"/>
      <c r="AH116" s="991"/>
      <c r="AI116" s="991"/>
      <c r="AJ116" s="992"/>
      <c r="AK116" s="993" t="s">
        <v>439</v>
      </c>
      <c r="AL116" s="991"/>
      <c r="AM116" s="991"/>
      <c r="AN116" s="991"/>
      <c r="AO116" s="992"/>
      <c r="AP116" s="994" t="s">
        <v>432</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456</v>
      </c>
      <c r="BR116" s="952"/>
      <c r="BS116" s="952"/>
      <c r="BT116" s="952"/>
      <c r="BU116" s="952"/>
      <c r="BV116" s="952" t="s">
        <v>457</v>
      </c>
      <c r="BW116" s="952"/>
      <c r="BX116" s="952"/>
      <c r="BY116" s="952"/>
      <c r="BZ116" s="952"/>
      <c r="CA116" s="952" t="s">
        <v>429</v>
      </c>
      <c r="CB116" s="952"/>
      <c r="CC116" s="952"/>
      <c r="CD116" s="952"/>
      <c r="CE116" s="952"/>
      <c r="CF116" s="946" t="s">
        <v>432</v>
      </c>
      <c r="CG116" s="947"/>
      <c r="CH116" s="947"/>
      <c r="CI116" s="947"/>
      <c r="CJ116" s="947"/>
      <c r="CK116" s="977"/>
      <c r="CL116" s="978"/>
      <c r="CM116" s="948" t="s">
        <v>458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748640</v>
      </c>
      <c r="DH116" s="991"/>
      <c r="DI116" s="991"/>
      <c r="DJ116" s="991"/>
      <c r="DK116" s="992"/>
      <c r="DL116" s="993">
        <v>689469</v>
      </c>
      <c r="DM116" s="991"/>
      <c r="DN116" s="991"/>
      <c r="DO116" s="991"/>
      <c r="DP116" s="992"/>
      <c r="DQ116" s="993">
        <v>624750</v>
      </c>
      <c r="DR116" s="991"/>
      <c r="DS116" s="991"/>
      <c r="DT116" s="991"/>
      <c r="DU116" s="992"/>
      <c r="DV116" s="994">
        <v>5.6</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459</v>
      </c>
      <c r="Z117" s="918"/>
      <c r="AA117" s="1008">
        <v>2707668</v>
      </c>
      <c r="AB117" s="1009"/>
      <c r="AC117" s="1009"/>
      <c r="AD117" s="1009"/>
      <c r="AE117" s="1010"/>
      <c r="AF117" s="1011">
        <v>2888127</v>
      </c>
      <c r="AG117" s="1009"/>
      <c r="AH117" s="1009"/>
      <c r="AI117" s="1009"/>
      <c r="AJ117" s="1010"/>
      <c r="AK117" s="1011">
        <v>2968980</v>
      </c>
      <c r="AL117" s="1009"/>
      <c r="AM117" s="1009"/>
      <c r="AN117" s="1009"/>
      <c r="AO117" s="1010"/>
      <c r="AP117" s="1012"/>
      <c r="AQ117" s="1013"/>
      <c r="AR117" s="1013"/>
      <c r="AS117" s="1013"/>
      <c r="AT117" s="1014"/>
      <c r="AU117" s="932"/>
      <c r="AV117" s="933"/>
      <c r="AW117" s="933"/>
      <c r="AX117" s="933"/>
      <c r="AY117" s="933"/>
      <c r="AZ117" s="999" t="s">
        <v>460</v>
      </c>
      <c r="BA117" s="1000"/>
      <c r="BB117" s="1000"/>
      <c r="BC117" s="1000"/>
      <c r="BD117" s="1000"/>
      <c r="BE117" s="1000"/>
      <c r="BF117" s="1000"/>
      <c r="BG117" s="1000"/>
      <c r="BH117" s="1000"/>
      <c r="BI117" s="1000"/>
      <c r="BJ117" s="1000"/>
      <c r="BK117" s="1000"/>
      <c r="BL117" s="1000"/>
      <c r="BM117" s="1000"/>
      <c r="BN117" s="1000"/>
      <c r="BO117" s="1000"/>
      <c r="BP117" s="1001"/>
      <c r="BQ117" s="951" t="s">
        <v>430</v>
      </c>
      <c r="BR117" s="952"/>
      <c r="BS117" s="952"/>
      <c r="BT117" s="952"/>
      <c r="BU117" s="952"/>
      <c r="BV117" s="952" t="s">
        <v>461</v>
      </c>
      <c r="BW117" s="952"/>
      <c r="BX117" s="952"/>
      <c r="BY117" s="952"/>
      <c r="BZ117" s="952"/>
      <c r="CA117" s="952" t="s">
        <v>457</v>
      </c>
      <c r="CB117" s="952"/>
      <c r="CC117" s="952"/>
      <c r="CD117" s="952"/>
      <c r="CE117" s="952"/>
      <c r="CF117" s="946" t="s">
        <v>433</v>
      </c>
      <c r="CG117" s="947"/>
      <c r="CH117" s="947"/>
      <c r="CI117" s="947"/>
      <c r="CJ117" s="947"/>
      <c r="CK117" s="977"/>
      <c r="CL117" s="978"/>
      <c r="CM117" s="948" t="s">
        <v>462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433</v>
      </c>
      <c r="DH117" s="991"/>
      <c r="DI117" s="991"/>
      <c r="DJ117" s="991"/>
      <c r="DK117" s="992"/>
      <c r="DL117" s="993" t="s">
        <v>456</v>
      </c>
      <c r="DM117" s="991"/>
      <c r="DN117" s="991"/>
      <c r="DO117" s="991"/>
      <c r="DP117" s="992"/>
      <c r="DQ117" s="993" t="s">
        <v>463</v>
      </c>
      <c r="DR117" s="991"/>
      <c r="DS117" s="991"/>
      <c r="DT117" s="991"/>
      <c r="DU117" s="992"/>
      <c r="DV117" s="994" t="s">
        <v>464</v>
      </c>
      <c r="DW117" s="995"/>
      <c r="DX117" s="995"/>
      <c r="DY117" s="995"/>
      <c r="DZ117" s="996"/>
    </row>
    <row r="118" spans="1:130" s="226" customFormat="1" ht="26.25" customHeight="1">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297</v>
      </c>
      <c r="AG118" s="917"/>
      <c r="AH118" s="917"/>
      <c r="AI118" s="917"/>
      <c r="AJ118" s="918"/>
      <c r="AK118" s="916" t="s">
        <v>296</v>
      </c>
      <c r="AL118" s="917"/>
      <c r="AM118" s="917"/>
      <c r="AN118" s="917"/>
      <c r="AO118" s="918"/>
      <c r="AP118" s="1003" t="s">
        <v>421</v>
      </c>
      <c r="AQ118" s="1004"/>
      <c r="AR118" s="1004"/>
      <c r="AS118" s="1004"/>
      <c r="AT118" s="1005"/>
      <c r="AU118" s="932"/>
      <c r="AV118" s="933"/>
      <c r="AW118" s="933"/>
      <c r="AX118" s="933"/>
      <c r="AY118" s="933"/>
      <c r="AZ118" s="1006" t="s">
        <v>465</v>
      </c>
      <c r="BA118" s="997"/>
      <c r="BB118" s="997"/>
      <c r="BC118" s="997"/>
      <c r="BD118" s="997"/>
      <c r="BE118" s="997"/>
      <c r="BF118" s="997"/>
      <c r="BG118" s="997"/>
      <c r="BH118" s="997"/>
      <c r="BI118" s="997"/>
      <c r="BJ118" s="997"/>
      <c r="BK118" s="997"/>
      <c r="BL118" s="997"/>
      <c r="BM118" s="997"/>
      <c r="BN118" s="997"/>
      <c r="BO118" s="997"/>
      <c r="BP118" s="998"/>
      <c r="BQ118" s="1029" t="s">
        <v>457</v>
      </c>
      <c r="BR118" s="1030"/>
      <c r="BS118" s="1030"/>
      <c r="BT118" s="1030"/>
      <c r="BU118" s="1030"/>
      <c r="BV118" s="1030" t="s">
        <v>433</v>
      </c>
      <c r="BW118" s="1030"/>
      <c r="BX118" s="1030"/>
      <c r="BY118" s="1030"/>
      <c r="BZ118" s="1030"/>
      <c r="CA118" s="1030" t="s">
        <v>430</v>
      </c>
      <c r="CB118" s="1030"/>
      <c r="CC118" s="1030"/>
      <c r="CD118" s="1030"/>
      <c r="CE118" s="1030"/>
      <c r="CF118" s="946" t="s">
        <v>428</v>
      </c>
      <c r="CG118" s="947"/>
      <c r="CH118" s="947"/>
      <c r="CI118" s="947"/>
      <c r="CJ118" s="947"/>
      <c r="CK118" s="977"/>
      <c r="CL118" s="978"/>
      <c r="CM118" s="948" t="s">
        <v>466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428</v>
      </c>
      <c r="DH118" s="991"/>
      <c r="DI118" s="991"/>
      <c r="DJ118" s="991"/>
      <c r="DK118" s="992"/>
      <c r="DL118" s="993" t="s">
        <v>433</v>
      </c>
      <c r="DM118" s="991"/>
      <c r="DN118" s="991"/>
      <c r="DO118" s="991"/>
      <c r="DP118" s="992"/>
      <c r="DQ118" s="993" t="s">
        <v>428</v>
      </c>
      <c r="DR118" s="991"/>
      <c r="DS118" s="991"/>
      <c r="DT118" s="991"/>
      <c r="DU118" s="992"/>
      <c r="DV118" s="994" t="s">
        <v>457</v>
      </c>
      <c r="DW118" s="995"/>
      <c r="DX118" s="995"/>
      <c r="DY118" s="995"/>
      <c r="DZ118" s="996"/>
    </row>
    <row r="119" spans="1:130" s="226" customFormat="1" ht="26.25" customHeight="1">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428</v>
      </c>
      <c r="AB119" s="924"/>
      <c r="AC119" s="924"/>
      <c r="AD119" s="924"/>
      <c r="AE119" s="925"/>
      <c r="AF119" s="926" t="s">
        <v>430</v>
      </c>
      <c r="AG119" s="924"/>
      <c r="AH119" s="924"/>
      <c r="AI119" s="924"/>
      <c r="AJ119" s="925"/>
      <c r="AK119" s="926" t="s">
        <v>432</v>
      </c>
      <c r="AL119" s="924"/>
      <c r="AM119" s="924"/>
      <c r="AN119" s="924"/>
      <c r="AO119" s="925"/>
      <c r="AP119" s="927" t="s">
        <v>433</v>
      </c>
      <c r="AQ119" s="928"/>
      <c r="AR119" s="928"/>
      <c r="AS119" s="928"/>
      <c r="AT119" s="929"/>
      <c r="AU119" s="934"/>
      <c r="AV119" s="935"/>
      <c r="AW119" s="935"/>
      <c r="AX119" s="935"/>
      <c r="AY119" s="935"/>
      <c r="AZ119" s="256" t="s">
        <v>179</v>
      </c>
      <c r="BA119" s="256"/>
      <c r="BB119" s="256"/>
      <c r="BC119" s="256"/>
      <c r="BD119" s="256"/>
      <c r="BE119" s="256"/>
      <c r="BF119" s="256"/>
      <c r="BG119" s="256"/>
      <c r="BH119" s="256"/>
      <c r="BI119" s="256"/>
      <c r="BJ119" s="256"/>
      <c r="BK119" s="256"/>
      <c r="BL119" s="256"/>
      <c r="BM119" s="256"/>
      <c r="BN119" s="256"/>
      <c r="BO119" s="1007" t="s">
        <v>467</v>
      </c>
      <c r="BP119" s="1038"/>
      <c r="BQ119" s="1029">
        <v>36128740</v>
      </c>
      <c r="BR119" s="1030"/>
      <c r="BS119" s="1030"/>
      <c r="BT119" s="1030"/>
      <c r="BU119" s="1030"/>
      <c r="BV119" s="1030">
        <v>35950268</v>
      </c>
      <c r="BW119" s="1030"/>
      <c r="BX119" s="1030"/>
      <c r="BY119" s="1030"/>
      <c r="BZ119" s="1030"/>
      <c r="CA119" s="1030">
        <v>35019888</v>
      </c>
      <c r="CB119" s="1030"/>
      <c r="CC119" s="1030"/>
      <c r="CD119" s="1030"/>
      <c r="CE119" s="1030"/>
      <c r="CF119" s="1031"/>
      <c r="CG119" s="1032"/>
      <c r="CH119" s="1032"/>
      <c r="CI119" s="1032"/>
      <c r="CJ119" s="1033"/>
      <c r="CK119" s="979"/>
      <c r="CL119" s="980"/>
      <c r="CM119" s="1034" t="s">
        <v>468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433</v>
      </c>
      <c r="DH119" s="1016"/>
      <c r="DI119" s="1016"/>
      <c r="DJ119" s="1016"/>
      <c r="DK119" s="1017"/>
      <c r="DL119" s="1015" t="s">
        <v>433</v>
      </c>
      <c r="DM119" s="1016"/>
      <c r="DN119" s="1016"/>
      <c r="DO119" s="1016"/>
      <c r="DP119" s="1017"/>
      <c r="DQ119" s="1015" t="s">
        <v>430</v>
      </c>
      <c r="DR119" s="1016"/>
      <c r="DS119" s="1016"/>
      <c r="DT119" s="1016"/>
      <c r="DU119" s="1017"/>
      <c r="DV119" s="1018" t="s">
        <v>464</v>
      </c>
      <c r="DW119" s="1019"/>
      <c r="DX119" s="1019"/>
      <c r="DY119" s="1019"/>
      <c r="DZ119" s="1020"/>
    </row>
    <row r="120" spans="1:130" s="226" customFormat="1" ht="26.25" customHeight="1">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456</v>
      </c>
      <c r="AB120" s="991"/>
      <c r="AC120" s="991"/>
      <c r="AD120" s="991"/>
      <c r="AE120" s="992"/>
      <c r="AF120" s="993" t="s">
        <v>427</v>
      </c>
      <c r="AG120" s="991"/>
      <c r="AH120" s="991"/>
      <c r="AI120" s="991"/>
      <c r="AJ120" s="992"/>
      <c r="AK120" s="993" t="s">
        <v>464</v>
      </c>
      <c r="AL120" s="991"/>
      <c r="AM120" s="991"/>
      <c r="AN120" s="991"/>
      <c r="AO120" s="992"/>
      <c r="AP120" s="994" t="s">
        <v>433</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5741690</v>
      </c>
      <c r="BR120" s="959"/>
      <c r="BS120" s="959"/>
      <c r="BT120" s="959"/>
      <c r="BU120" s="959"/>
      <c r="BV120" s="959">
        <v>5969901</v>
      </c>
      <c r="BW120" s="959"/>
      <c r="BX120" s="959"/>
      <c r="BY120" s="959"/>
      <c r="BZ120" s="959"/>
      <c r="CA120" s="959">
        <v>6494280</v>
      </c>
      <c r="CB120" s="959"/>
      <c r="CC120" s="959"/>
      <c r="CD120" s="959"/>
      <c r="CE120" s="959"/>
      <c r="CF120" s="973">
        <v>57.9</v>
      </c>
      <c r="CG120" s="974"/>
      <c r="CH120" s="974"/>
      <c r="CI120" s="974"/>
      <c r="CJ120" s="974"/>
      <c r="CK120" s="1039" t="s">
        <v>471</v>
      </c>
      <c r="CL120" s="1040"/>
      <c r="CM120" s="1040"/>
      <c r="CN120" s="1040"/>
      <c r="CO120" s="1041"/>
      <c r="CP120" s="1047" t="s">
        <v>472</v>
      </c>
      <c r="CQ120" s="1048"/>
      <c r="CR120" s="1048"/>
      <c r="CS120" s="1048"/>
      <c r="CT120" s="1048"/>
      <c r="CU120" s="1048"/>
      <c r="CV120" s="1048"/>
      <c r="CW120" s="1048"/>
      <c r="CX120" s="1048"/>
      <c r="CY120" s="1048"/>
      <c r="CZ120" s="1048"/>
      <c r="DA120" s="1048"/>
      <c r="DB120" s="1048"/>
      <c r="DC120" s="1048"/>
      <c r="DD120" s="1048"/>
      <c r="DE120" s="1048"/>
      <c r="DF120" s="1049"/>
      <c r="DG120" s="958">
        <v>4623663</v>
      </c>
      <c r="DH120" s="959"/>
      <c r="DI120" s="959"/>
      <c r="DJ120" s="959"/>
      <c r="DK120" s="959"/>
      <c r="DL120" s="959">
        <v>4617122</v>
      </c>
      <c r="DM120" s="959"/>
      <c r="DN120" s="959"/>
      <c r="DO120" s="959"/>
      <c r="DP120" s="959"/>
      <c r="DQ120" s="959">
        <v>4524104</v>
      </c>
      <c r="DR120" s="959"/>
      <c r="DS120" s="959"/>
      <c r="DT120" s="959"/>
      <c r="DU120" s="959"/>
      <c r="DV120" s="960">
        <v>40.4</v>
      </c>
      <c r="DW120" s="960"/>
      <c r="DX120" s="960"/>
      <c r="DY120" s="960"/>
      <c r="DZ120" s="961"/>
    </row>
    <row r="121" spans="1:130" s="226" customFormat="1" ht="26.25" customHeight="1">
      <c r="A121" s="1091"/>
      <c r="B121" s="978"/>
      <c r="C121" s="999" t="s">
        <v>473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433</v>
      </c>
      <c r="AB121" s="991"/>
      <c r="AC121" s="991"/>
      <c r="AD121" s="991"/>
      <c r="AE121" s="992"/>
      <c r="AF121" s="993" t="s">
        <v>463</v>
      </c>
      <c r="AG121" s="991"/>
      <c r="AH121" s="991"/>
      <c r="AI121" s="991"/>
      <c r="AJ121" s="992"/>
      <c r="AK121" s="993" t="s">
        <v>464</v>
      </c>
      <c r="AL121" s="991"/>
      <c r="AM121" s="991"/>
      <c r="AN121" s="991"/>
      <c r="AO121" s="992"/>
      <c r="AP121" s="994" t="s">
        <v>427</v>
      </c>
      <c r="AQ121" s="995"/>
      <c r="AR121" s="995"/>
      <c r="AS121" s="995"/>
      <c r="AT121" s="996"/>
      <c r="AU121" s="1024"/>
      <c r="AV121" s="1025"/>
      <c r="AW121" s="1025"/>
      <c r="AX121" s="1025"/>
      <c r="AY121" s="1026"/>
      <c r="AZ121" s="981" t="s">
        <v>474</v>
      </c>
      <c r="BA121" s="982"/>
      <c r="BB121" s="982"/>
      <c r="BC121" s="982"/>
      <c r="BD121" s="982"/>
      <c r="BE121" s="982"/>
      <c r="BF121" s="982"/>
      <c r="BG121" s="982"/>
      <c r="BH121" s="982"/>
      <c r="BI121" s="982"/>
      <c r="BJ121" s="982"/>
      <c r="BK121" s="982"/>
      <c r="BL121" s="982"/>
      <c r="BM121" s="982"/>
      <c r="BN121" s="982"/>
      <c r="BO121" s="982"/>
      <c r="BP121" s="983"/>
      <c r="BQ121" s="951">
        <v>2348583</v>
      </c>
      <c r="BR121" s="952"/>
      <c r="BS121" s="952"/>
      <c r="BT121" s="952"/>
      <c r="BU121" s="952"/>
      <c r="BV121" s="952">
        <v>2636150</v>
      </c>
      <c r="BW121" s="952"/>
      <c r="BX121" s="952"/>
      <c r="BY121" s="952"/>
      <c r="BZ121" s="952"/>
      <c r="CA121" s="952">
        <v>2936552</v>
      </c>
      <c r="CB121" s="952"/>
      <c r="CC121" s="952"/>
      <c r="CD121" s="952"/>
      <c r="CE121" s="952"/>
      <c r="CF121" s="946">
        <v>26.2</v>
      </c>
      <c r="CG121" s="947"/>
      <c r="CH121" s="947"/>
      <c r="CI121" s="947"/>
      <c r="CJ121" s="947"/>
      <c r="CK121" s="1042"/>
      <c r="CL121" s="1043"/>
      <c r="CM121" s="1043"/>
      <c r="CN121" s="1043"/>
      <c r="CO121" s="1044"/>
      <c r="CP121" s="1052" t="s">
        <v>475</v>
      </c>
      <c r="CQ121" s="1053"/>
      <c r="CR121" s="1053"/>
      <c r="CS121" s="1053"/>
      <c r="CT121" s="1053"/>
      <c r="CU121" s="1053"/>
      <c r="CV121" s="1053"/>
      <c r="CW121" s="1053"/>
      <c r="CX121" s="1053"/>
      <c r="CY121" s="1053"/>
      <c r="CZ121" s="1053"/>
      <c r="DA121" s="1053"/>
      <c r="DB121" s="1053"/>
      <c r="DC121" s="1053"/>
      <c r="DD121" s="1053"/>
      <c r="DE121" s="1053"/>
      <c r="DF121" s="1054"/>
      <c r="DG121" s="951">
        <v>2866608</v>
      </c>
      <c r="DH121" s="952"/>
      <c r="DI121" s="952"/>
      <c r="DJ121" s="952"/>
      <c r="DK121" s="952"/>
      <c r="DL121" s="952">
        <v>2722539</v>
      </c>
      <c r="DM121" s="952"/>
      <c r="DN121" s="952"/>
      <c r="DO121" s="952"/>
      <c r="DP121" s="952"/>
      <c r="DQ121" s="952">
        <v>2591986</v>
      </c>
      <c r="DR121" s="952"/>
      <c r="DS121" s="952"/>
      <c r="DT121" s="952"/>
      <c r="DU121" s="952"/>
      <c r="DV121" s="953">
        <v>23.1</v>
      </c>
      <c r="DW121" s="953"/>
      <c r="DX121" s="953"/>
      <c r="DY121" s="953"/>
      <c r="DZ121" s="954"/>
    </row>
    <row r="122" spans="1:130" s="226" customFormat="1" ht="26.25" customHeight="1">
      <c r="A122" s="1091"/>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464</v>
      </c>
      <c r="AB122" s="991"/>
      <c r="AC122" s="991"/>
      <c r="AD122" s="991"/>
      <c r="AE122" s="992"/>
      <c r="AF122" s="993" t="s">
        <v>433</v>
      </c>
      <c r="AG122" s="991"/>
      <c r="AH122" s="991"/>
      <c r="AI122" s="991"/>
      <c r="AJ122" s="992"/>
      <c r="AK122" s="993" t="s">
        <v>461</v>
      </c>
      <c r="AL122" s="991"/>
      <c r="AM122" s="991"/>
      <c r="AN122" s="991"/>
      <c r="AO122" s="992"/>
      <c r="AP122" s="994" t="s">
        <v>428</v>
      </c>
      <c r="AQ122" s="995"/>
      <c r="AR122" s="995"/>
      <c r="AS122" s="995"/>
      <c r="AT122" s="996"/>
      <c r="AU122" s="1024"/>
      <c r="AV122" s="1025"/>
      <c r="AW122" s="1025"/>
      <c r="AX122" s="1025"/>
      <c r="AY122" s="1026"/>
      <c r="AZ122" s="1006" t="s">
        <v>476</v>
      </c>
      <c r="BA122" s="997"/>
      <c r="BB122" s="997"/>
      <c r="BC122" s="997"/>
      <c r="BD122" s="997"/>
      <c r="BE122" s="997"/>
      <c r="BF122" s="997"/>
      <c r="BG122" s="997"/>
      <c r="BH122" s="997"/>
      <c r="BI122" s="997"/>
      <c r="BJ122" s="997"/>
      <c r="BK122" s="997"/>
      <c r="BL122" s="997"/>
      <c r="BM122" s="997"/>
      <c r="BN122" s="997"/>
      <c r="BO122" s="997"/>
      <c r="BP122" s="998"/>
      <c r="BQ122" s="1029">
        <v>23490405</v>
      </c>
      <c r="BR122" s="1030"/>
      <c r="BS122" s="1030"/>
      <c r="BT122" s="1030"/>
      <c r="BU122" s="1030"/>
      <c r="BV122" s="1030">
        <v>23403235</v>
      </c>
      <c r="BW122" s="1030"/>
      <c r="BX122" s="1030"/>
      <c r="BY122" s="1030"/>
      <c r="BZ122" s="1030"/>
      <c r="CA122" s="1030">
        <v>22867289</v>
      </c>
      <c r="CB122" s="1030"/>
      <c r="CC122" s="1030"/>
      <c r="CD122" s="1030"/>
      <c r="CE122" s="1030"/>
      <c r="CF122" s="1050">
        <v>204</v>
      </c>
      <c r="CG122" s="1051"/>
      <c r="CH122" s="1051"/>
      <c r="CI122" s="1051"/>
      <c r="CJ122" s="1051"/>
      <c r="CK122" s="1042"/>
      <c r="CL122" s="1043"/>
      <c r="CM122" s="1043"/>
      <c r="CN122" s="1043"/>
      <c r="CO122" s="1044"/>
      <c r="CP122" s="1052" t="s">
        <v>477</v>
      </c>
      <c r="CQ122" s="1053"/>
      <c r="CR122" s="1053"/>
      <c r="CS122" s="1053"/>
      <c r="CT122" s="1053"/>
      <c r="CU122" s="1053"/>
      <c r="CV122" s="1053"/>
      <c r="CW122" s="1053"/>
      <c r="CX122" s="1053"/>
      <c r="CY122" s="1053"/>
      <c r="CZ122" s="1053"/>
      <c r="DA122" s="1053"/>
      <c r="DB122" s="1053"/>
      <c r="DC122" s="1053"/>
      <c r="DD122" s="1053"/>
      <c r="DE122" s="1053"/>
      <c r="DF122" s="1054"/>
      <c r="DG122" s="951">
        <v>48551</v>
      </c>
      <c r="DH122" s="952"/>
      <c r="DI122" s="952"/>
      <c r="DJ122" s="952"/>
      <c r="DK122" s="952"/>
      <c r="DL122" s="952">
        <v>59300</v>
      </c>
      <c r="DM122" s="952"/>
      <c r="DN122" s="952"/>
      <c r="DO122" s="952"/>
      <c r="DP122" s="952"/>
      <c r="DQ122" s="952">
        <v>46113</v>
      </c>
      <c r="DR122" s="952"/>
      <c r="DS122" s="952"/>
      <c r="DT122" s="952"/>
      <c r="DU122" s="952"/>
      <c r="DV122" s="953">
        <v>0.4</v>
      </c>
      <c r="DW122" s="953"/>
      <c r="DX122" s="953"/>
      <c r="DY122" s="953"/>
      <c r="DZ122" s="954"/>
    </row>
    <row r="123" spans="1:130" s="226" customFormat="1" ht="26.25" customHeight="1">
      <c r="A123" s="1091"/>
      <c r="B123" s="978"/>
      <c r="C123" s="948" t="s">
        <v>458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40016</v>
      </c>
      <c r="AB123" s="991"/>
      <c r="AC123" s="991"/>
      <c r="AD123" s="991"/>
      <c r="AE123" s="992"/>
      <c r="AF123" s="993">
        <v>60129</v>
      </c>
      <c r="AG123" s="991"/>
      <c r="AH123" s="991"/>
      <c r="AI123" s="991"/>
      <c r="AJ123" s="992"/>
      <c r="AK123" s="993">
        <v>54769</v>
      </c>
      <c r="AL123" s="991"/>
      <c r="AM123" s="991"/>
      <c r="AN123" s="991"/>
      <c r="AO123" s="992"/>
      <c r="AP123" s="994">
        <v>0.5</v>
      </c>
      <c r="AQ123" s="995"/>
      <c r="AR123" s="995"/>
      <c r="AS123" s="995"/>
      <c r="AT123" s="996"/>
      <c r="AU123" s="1027"/>
      <c r="AV123" s="1028"/>
      <c r="AW123" s="1028"/>
      <c r="AX123" s="1028"/>
      <c r="AY123" s="1028"/>
      <c r="AZ123" s="256" t="s">
        <v>179</v>
      </c>
      <c r="BA123" s="256"/>
      <c r="BB123" s="256"/>
      <c r="BC123" s="256"/>
      <c r="BD123" s="256"/>
      <c r="BE123" s="256"/>
      <c r="BF123" s="256"/>
      <c r="BG123" s="256"/>
      <c r="BH123" s="256"/>
      <c r="BI123" s="256"/>
      <c r="BJ123" s="256"/>
      <c r="BK123" s="256"/>
      <c r="BL123" s="256"/>
      <c r="BM123" s="256"/>
      <c r="BN123" s="256"/>
      <c r="BO123" s="1007" t="s">
        <v>478</v>
      </c>
      <c r="BP123" s="1038"/>
      <c r="BQ123" s="1097">
        <v>31580678</v>
      </c>
      <c r="BR123" s="1098"/>
      <c r="BS123" s="1098"/>
      <c r="BT123" s="1098"/>
      <c r="BU123" s="1098"/>
      <c r="BV123" s="1098">
        <v>32009286</v>
      </c>
      <c r="BW123" s="1098"/>
      <c r="BX123" s="1098"/>
      <c r="BY123" s="1098"/>
      <c r="BZ123" s="1098"/>
      <c r="CA123" s="1098">
        <v>32298121</v>
      </c>
      <c r="CB123" s="1098"/>
      <c r="CC123" s="1098"/>
      <c r="CD123" s="1098"/>
      <c r="CE123" s="1098"/>
      <c r="CF123" s="1031"/>
      <c r="CG123" s="1032"/>
      <c r="CH123" s="1032"/>
      <c r="CI123" s="1032"/>
      <c r="CJ123" s="1033"/>
      <c r="CK123" s="1042"/>
      <c r="CL123" s="1043"/>
      <c r="CM123" s="1043"/>
      <c r="CN123" s="1043"/>
      <c r="CO123" s="1044"/>
      <c r="CP123" s="1052" t="s">
        <v>479</v>
      </c>
      <c r="CQ123" s="1053"/>
      <c r="CR123" s="1053"/>
      <c r="CS123" s="1053"/>
      <c r="CT123" s="1053"/>
      <c r="CU123" s="1053"/>
      <c r="CV123" s="1053"/>
      <c r="CW123" s="1053"/>
      <c r="CX123" s="1053"/>
      <c r="CY123" s="1053"/>
      <c r="CZ123" s="1053"/>
      <c r="DA123" s="1053"/>
      <c r="DB123" s="1053"/>
      <c r="DC123" s="1053"/>
      <c r="DD123" s="1053"/>
      <c r="DE123" s="1053"/>
      <c r="DF123" s="1054"/>
      <c r="DG123" s="990">
        <v>3280</v>
      </c>
      <c r="DH123" s="991"/>
      <c r="DI123" s="991"/>
      <c r="DJ123" s="991"/>
      <c r="DK123" s="992"/>
      <c r="DL123" s="993">
        <v>1660</v>
      </c>
      <c r="DM123" s="991"/>
      <c r="DN123" s="991"/>
      <c r="DO123" s="991"/>
      <c r="DP123" s="992"/>
      <c r="DQ123" s="993" t="s">
        <v>480</v>
      </c>
      <c r="DR123" s="991"/>
      <c r="DS123" s="991"/>
      <c r="DT123" s="991"/>
      <c r="DU123" s="992"/>
      <c r="DV123" s="994" t="s">
        <v>428</v>
      </c>
      <c r="DW123" s="995"/>
      <c r="DX123" s="995"/>
      <c r="DY123" s="995"/>
      <c r="DZ123" s="996"/>
    </row>
    <row r="124" spans="1:130" s="226" customFormat="1" ht="26.25" customHeight="1" thickBot="1">
      <c r="A124" s="1091"/>
      <c r="B124" s="978"/>
      <c r="C124" s="948" t="s">
        <v>462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461</v>
      </c>
      <c r="AB124" s="991"/>
      <c r="AC124" s="991"/>
      <c r="AD124" s="991"/>
      <c r="AE124" s="992"/>
      <c r="AF124" s="993" t="s">
        <v>434</v>
      </c>
      <c r="AG124" s="991"/>
      <c r="AH124" s="991"/>
      <c r="AI124" s="991"/>
      <c r="AJ124" s="992"/>
      <c r="AK124" s="993" t="s">
        <v>430</v>
      </c>
      <c r="AL124" s="991"/>
      <c r="AM124" s="991"/>
      <c r="AN124" s="991"/>
      <c r="AO124" s="992"/>
      <c r="AP124" s="994" t="s">
        <v>461</v>
      </c>
      <c r="AQ124" s="995"/>
      <c r="AR124" s="995"/>
      <c r="AS124" s="995"/>
      <c r="AT124" s="996"/>
      <c r="AU124" s="1093" t="s">
        <v>481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41</v>
      </c>
      <c r="BR124" s="1060"/>
      <c r="BS124" s="1060"/>
      <c r="BT124" s="1060"/>
      <c r="BU124" s="1060"/>
      <c r="BV124" s="1060">
        <v>35.5</v>
      </c>
      <c r="BW124" s="1060"/>
      <c r="BX124" s="1060"/>
      <c r="BY124" s="1060"/>
      <c r="BZ124" s="1060"/>
      <c r="CA124" s="1060">
        <v>24.2</v>
      </c>
      <c r="CB124" s="1060"/>
      <c r="CC124" s="1060"/>
      <c r="CD124" s="1060"/>
      <c r="CE124" s="1060"/>
      <c r="CF124" s="1061"/>
      <c r="CG124" s="1062"/>
      <c r="CH124" s="1062"/>
      <c r="CI124" s="1062"/>
      <c r="CJ124" s="1063"/>
      <c r="CK124" s="1045"/>
      <c r="CL124" s="1045"/>
      <c r="CM124" s="1045"/>
      <c r="CN124" s="1045"/>
      <c r="CO124" s="1046"/>
      <c r="CP124" s="1052" t="s">
        <v>482</v>
      </c>
      <c r="CQ124" s="1053"/>
      <c r="CR124" s="1053"/>
      <c r="CS124" s="1053"/>
      <c r="CT124" s="1053"/>
      <c r="CU124" s="1053"/>
      <c r="CV124" s="1053"/>
      <c r="CW124" s="1053"/>
      <c r="CX124" s="1053"/>
      <c r="CY124" s="1053"/>
      <c r="CZ124" s="1053"/>
      <c r="DA124" s="1053"/>
      <c r="DB124" s="1053"/>
      <c r="DC124" s="1053"/>
      <c r="DD124" s="1053"/>
      <c r="DE124" s="1053"/>
      <c r="DF124" s="1054"/>
      <c r="DG124" s="1037" t="s">
        <v>446</v>
      </c>
      <c r="DH124" s="1016"/>
      <c r="DI124" s="1016"/>
      <c r="DJ124" s="1016"/>
      <c r="DK124" s="1017"/>
      <c r="DL124" s="1015" t="s">
        <v>382</v>
      </c>
      <c r="DM124" s="1016"/>
      <c r="DN124" s="1016"/>
      <c r="DO124" s="1016"/>
      <c r="DP124" s="1017"/>
      <c r="DQ124" s="1015" t="s">
        <v>483</v>
      </c>
      <c r="DR124" s="1016"/>
      <c r="DS124" s="1016"/>
      <c r="DT124" s="1016"/>
      <c r="DU124" s="1017"/>
      <c r="DV124" s="1018" t="s">
        <v>456</v>
      </c>
      <c r="DW124" s="1019"/>
      <c r="DX124" s="1019"/>
      <c r="DY124" s="1019"/>
      <c r="DZ124" s="1020"/>
    </row>
    <row r="125" spans="1:130" s="226" customFormat="1" ht="26.25" customHeight="1">
      <c r="A125" s="1091"/>
      <c r="B125" s="978"/>
      <c r="C125" s="948" t="s">
        <v>466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428</v>
      </c>
      <c r="AG125" s="991"/>
      <c r="AH125" s="991"/>
      <c r="AI125" s="991"/>
      <c r="AJ125" s="992"/>
      <c r="AK125" s="993" t="s">
        <v>433</v>
      </c>
      <c r="AL125" s="991"/>
      <c r="AM125" s="991"/>
      <c r="AN125" s="991"/>
      <c r="AO125" s="992"/>
      <c r="AP125" s="994" t="s">
        <v>461</v>
      </c>
      <c r="AQ125" s="995"/>
      <c r="AR125" s="995"/>
      <c r="AS125" s="995"/>
      <c r="AT125" s="996"/>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1055" t="s">
        <v>484</v>
      </c>
      <c r="CL125" s="1040"/>
      <c r="CM125" s="1040"/>
      <c r="CN125" s="1040"/>
      <c r="CO125" s="1041"/>
      <c r="CP125" s="972" t="s">
        <v>485</v>
      </c>
      <c r="CQ125" s="921"/>
      <c r="CR125" s="921"/>
      <c r="CS125" s="921"/>
      <c r="CT125" s="921"/>
      <c r="CU125" s="921"/>
      <c r="CV125" s="921"/>
      <c r="CW125" s="921"/>
      <c r="CX125" s="921"/>
      <c r="CY125" s="921"/>
      <c r="CZ125" s="921"/>
      <c r="DA125" s="921"/>
      <c r="DB125" s="921"/>
      <c r="DC125" s="921"/>
      <c r="DD125" s="921"/>
      <c r="DE125" s="921"/>
      <c r="DF125" s="922"/>
      <c r="DG125" s="958" t="s">
        <v>480</v>
      </c>
      <c r="DH125" s="959"/>
      <c r="DI125" s="959"/>
      <c r="DJ125" s="959"/>
      <c r="DK125" s="959"/>
      <c r="DL125" s="959" t="s">
        <v>461</v>
      </c>
      <c r="DM125" s="959"/>
      <c r="DN125" s="959"/>
      <c r="DO125" s="959"/>
      <c r="DP125" s="959"/>
      <c r="DQ125" s="959" t="s">
        <v>428</v>
      </c>
      <c r="DR125" s="959"/>
      <c r="DS125" s="959"/>
      <c r="DT125" s="959"/>
      <c r="DU125" s="959"/>
      <c r="DV125" s="960" t="s">
        <v>433</v>
      </c>
      <c r="DW125" s="960"/>
      <c r="DX125" s="960"/>
      <c r="DY125" s="960"/>
      <c r="DZ125" s="961"/>
    </row>
    <row r="126" spans="1:130" s="226" customFormat="1" ht="26.25" customHeight="1" thickBot="1">
      <c r="A126" s="1091"/>
      <c r="B126" s="978"/>
      <c r="C126" s="948" t="s">
        <v>468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461</v>
      </c>
      <c r="AG126" s="991"/>
      <c r="AH126" s="991"/>
      <c r="AI126" s="991"/>
      <c r="AJ126" s="992"/>
      <c r="AK126" s="993" t="s">
        <v>382</v>
      </c>
      <c r="AL126" s="991"/>
      <c r="AM126" s="991"/>
      <c r="AN126" s="991"/>
      <c r="AO126" s="992"/>
      <c r="AP126" s="994" t="s">
        <v>382</v>
      </c>
      <c r="AQ126" s="995"/>
      <c r="AR126" s="995"/>
      <c r="AS126" s="995"/>
      <c r="AT126" s="996"/>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t="s">
        <v>480</v>
      </c>
      <c r="DH126" s="952"/>
      <c r="DI126" s="952"/>
      <c r="DJ126" s="952"/>
      <c r="DK126" s="952"/>
      <c r="DL126" s="952" t="s">
        <v>430</v>
      </c>
      <c r="DM126" s="952"/>
      <c r="DN126" s="952"/>
      <c r="DO126" s="952"/>
      <c r="DP126" s="952"/>
      <c r="DQ126" s="952" t="s">
        <v>433</v>
      </c>
      <c r="DR126" s="952"/>
      <c r="DS126" s="952"/>
      <c r="DT126" s="952"/>
      <c r="DU126" s="952"/>
      <c r="DV126" s="953" t="s">
        <v>428</v>
      </c>
      <c r="DW126" s="953"/>
      <c r="DX126" s="953"/>
      <c r="DY126" s="953"/>
      <c r="DZ126" s="954"/>
    </row>
    <row r="127" spans="1:130" s="226" customFormat="1" ht="26.25" customHeight="1">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456</v>
      </c>
      <c r="AB127" s="991"/>
      <c r="AC127" s="991"/>
      <c r="AD127" s="991"/>
      <c r="AE127" s="992"/>
      <c r="AF127" s="993" t="s">
        <v>430</v>
      </c>
      <c r="AG127" s="991"/>
      <c r="AH127" s="991"/>
      <c r="AI127" s="991"/>
      <c r="AJ127" s="992"/>
      <c r="AK127" s="993" t="s">
        <v>433</v>
      </c>
      <c r="AL127" s="991"/>
      <c r="AM127" s="991"/>
      <c r="AN127" s="991"/>
      <c r="AO127" s="992"/>
      <c r="AP127" s="994" t="s">
        <v>433</v>
      </c>
      <c r="AQ127" s="995"/>
      <c r="AR127" s="995"/>
      <c r="AS127" s="995"/>
      <c r="AT127" s="996"/>
      <c r="AU127" s="261"/>
      <c r="AV127" s="261"/>
      <c r="AW127" s="261"/>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1"/>
      <c r="CB127" s="261"/>
      <c r="CC127" s="261"/>
      <c r="CD127" s="262"/>
      <c r="CE127" s="262"/>
      <c r="CF127" s="262"/>
      <c r="CG127" s="259"/>
      <c r="CH127" s="259"/>
      <c r="CI127" s="259"/>
      <c r="CJ127" s="260"/>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461</v>
      </c>
      <c r="DH127" s="952"/>
      <c r="DI127" s="952"/>
      <c r="DJ127" s="952"/>
      <c r="DK127" s="952"/>
      <c r="DL127" s="952" t="s">
        <v>480</v>
      </c>
      <c r="DM127" s="952"/>
      <c r="DN127" s="952"/>
      <c r="DO127" s="952"/>
      <c r="DP127" s="952"/>
      <c r="DQ127" s="952" t="s">
        <v>461</v>
      </c>
      <c r="DR127" s="952"/>
      <c r="DS127" s="952"/>
      <c r="DT127" s="952"/>
      <c r="DU127" s="952"/>
      <c r="DV127" s="953" t="s">
        <v>433</v>
      </c>
      <c r="DW127" s="953"/>
      <c r="DX127" s="953"/>
      <c r="DY127" s="953"/>
      <c r="DZ127" s="954"/>
    </row>
    <row r="128" spans="1:130" s="226" customFormat="1" ht="26.25" customHeight="1" thickBot="1">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v>382860</v>
      </c>
      <c r="AB128" s="1080"/>
      <c r="AC128" s="1080"/>
      <c r="AD128" s="1080"/>
      <c r="AE128" s="1081"/>
      <c r="AF128" s="1082">
        <v>362595</v>
      </c>
      <c r="AG128" s="1080"/>
      <c r="AH128" s="1080"/>
      <c r="AI128" s="1080"/>
      <c r="AJ128" s="1081"/>
      <c r="AK128" s="1082">
        <v>312606</v>
      </c>
      <c r="AL128" s="1080"/>
      <c r="AM128" s="1080"/>
      <c r="AN128" s="1080"/>
      <c r="AO128" s="1081"/>
      <c r="AP128" s="1083"/>
      <c r="AQ128" s="1084"/>
      <c r="AR128" s="1084"/>
      <c r="AS128" s="1084"/>
      <c r="AT128" s="1085"/>
      <c r="AU128" s="261"/>
      <c r="AV128" s="261"/>
      <c r="AW128" s="261"/>
      <c r="AX128" s="920" t="s">
        <v>495</v>
      </c>
      <c r="AY128" s="921"/>
      <c r="AZ128" s="921"/>
      <c r="BA128" s="921"/>
      <c r="BB128" s="921"/>
      <c r="BC128" s="921"/>
      <c r="BD128" s="921"/>
      <c r="BE128" s="922"/>
      <c r="BF128" s="1086" t="s">
        <v>430</v>
      </c>
      <c r="BG128" s="1087"/>
      <c r="BH128" s="1087"/>
      <c r="BI128" s="1087"/>
      <c r="BJ128" s="1087"/>
      <c r="BK128" s="1087"/>
      <c r="BL128" s="1088"/>
      <c r="BM128" s="1086">
        <v>12.93</v>
      </c>
      <c r="BN128" s="1087"/>
      <c r="BO128" s="1087"/>
      <c r="BP128" s="1087"/>
      <c r="BQ128" s="1087"/>
      <c r="BR128" s="1087"/>
      <c r="BS128" s="1088"/>
      <c r="BT128" s="1086">
        <v>20</v>
      </c>
      <c r="BU128" s="1087"/>
      <c r="BV128" s="1087"/>
      <c r="BW128" s="1087"/>
      <c r="BX128" s="1087"/>
      <c r="BY128" s="1087"/>
      <c r="BZ128" s="1111"/>
      <c r="CA128" s="262"/>
      <c r="CB128" s="262"/>
      <c r="CC128" s="262"/>
      <c r="CD128" s="262"/>
      <c r="CE128" s="262"/>
      <c r="CF128" s="262"/>
      <c r="CG128" s="259"/>
      <c r="CH128" s="259"/>
      <c r="CI128" s="259"/>
      <c r="CJ128" s="260"/>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v>37873</v>
      </c>
      <c r="DH128" s="1072"/>
      <c r="DI128" s="1072"/>
      <c r="DJ128" s="1072"/>
      <c r="DK128" s="1072"/>
      <c r="DL128" s="1072">
        <v>33501</v>
      </c>
      <c r="DM128" s="1072"/>
      <c r="DN128" s="1072"/>
      <c r="DO128" s="1072"/>
      <c r="DP128" s="1072"/>
      <c r="DQ128" s="1072">
        <v>29593</v>
      </c>
      <c r="DR128" s="1072"/>
      <c r="DS128" s="1072"/>
      <c r="DT128" s="1072"/>
      <c r="DU128" s="1072"/>
      <c r="DV128" s="1073">
        <v>0.3</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497</v>
      </c>
      <c r="X129" s="1106"/>
      <c r="Y129" s="1106"/>
      <c r="Z129" s="1107"/>
      <c r="AA129" s="990">
        <v>13076393</v>
      </c>
      <c r="AB129" s="991"/>
      <c r="AC129" s="991"/>
      <c r="AD129" s="991"/>
      <c r="AE129" s="992"/>
      <c r="AF129" s="993">
        <v>13052560</v>
      </c>
      <c r="AG129" s="991"/>
      <c r="AH129" s="991"/>
      <c r="AI129" s="991"/>
      <c r="AJ129" s="992"/>
      <c r="AK129" s="993">
        <v>13183433</v>
      </c>
      <c r="AL129" s="991"/>
      <c r="AM129" s="991"/>
      <c r="AN129" s="991"/>
      <c r="AO129" s="992"/>
      <c r="AP129" s="1108"/>
      <c r="AQ129" s="1109"/>
      <c r="AR129" s="1109"/>
      <c r="AS129" s="1109"/>
      <c r="AT129" s="1110"/>
      <c r="AU129" s="263"/>
      <c r="AV129" s="263"/>
      <c r="AW129" s="263"/>
      <c r="AX129" s="1099" t="s">
        <v>498</v>
      </c>
      <c r="AY129" s="982"/>
      <c r="AZ129" s="982"/>
      <c r="BA129" s="982"/>
      <c r="BB129" s="982"/>
      <c r="BC129" s="982"/>
      <c r="BD129" s="982"/>
      <c r="BE129" s="983"/>
      <c r="BF129" s="1100" t="s">
        <v>433</v>
      </c>
      <c r="BG129" s="1101"/>
      <c r="BH129" s="1101"/>
      <c r="BI129" s="1101"/>
      <c r="BJ129" s="1101"/>
      <c r="BK129" s="1101"/>
      <c r="BL129" s="1102"/>
      <c r="BM129" s="1100">
        <v>17.93</v>
      </c>
      <c r="BN129" s="1101"/>
      <c r="BO129" s="1101"/>
      <c r="BP129" s="1101"/>
      <c r="BQ129" s="1101"/>
      <c r="BR129" s="1101"/>
      <c r="BS129" s="1102"/>
      <c r="BT129" s="1100">
        <v>30</v>
      </c>
      <c r="BU129" s="1103"/>
      <c r="BV129" s="1103"/>
      <c r="BW129" s="1103"/>
      <c r="BX129" s="1103"/>
      <c r="BY129" s="1103"/>
      <c r="BZ129" s="110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500</v>
      </c>
      <c r="X130" s="1106"/>
      <c r="Y130" s="1106"/>
      <c r="Z130" s="1107"/>
      <c r="AA130" s="990">
        <v>1990602</v>
      </c>
      <c r="AB130" s="991"/>
      <c r="AC130" s="991"/>
      <c r="AD130" s="991"/>
      <c r="AE130" s="992"/>
      <c r="AF130" s="993">
        <v>1961577</v>
      </c>
      <c r="AG130" s="991"/>
      <c r="AH130" s="991"/>
      <c r="AI130" s="991"/>
      <c r="AJ130" s="992"/>
      <c r="AK130" s="993">
        <v>1975111</v>
      </c>
      <c r="AL130" s="991"/>
      <c r="AM130" s="991"/>
      <c r="AN130" s="991"/>
      <c r="AO130" s="992"/>
      <c r="AP130" s="1108"/>
      <c r="AQ130" s="1109"/>
      <c r="AR130" s="1109"/>
      <c r="AS130" s="1109"/>
      <c r="AT130" s="1110"/>
      <c r="AU130" s="263"/>
      <c r="AV130" s="263"/>
      <c r="AW130" s="263"/>
      <c r="AX130" s="1099" t="s">
        <v>501</v>
      </c>
      <c r="AY130" s="982"/>
      <c r="AZ130" s="982"/>
      <c r="BA130" s="982"/>
      <c r="BB130" s="982"/>
      <c r="BC130" s="982"/>
      <c r="BD130" s="982"/>
      <c r="BE130" s="983"/>
      <c r="BF130" s="1136">
        <v>4.7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502</v>
      </c>
      <c r="X131" s="1144"/>
      <c r="Y131" s="1144"/>
      <c r="Z131" s="1145"/>
      <c r="AA131" s="1037">
        <v>11085791</v>
      </c>
      <c r="AB131" s="1016"/>
      <c r="AC131" s="1016"/>
      <c r="AD131" s="1016"/>
      <c r="AE131" s="1017"/>
      <c r="AF131" s="1015">
        <v>11090983</v>
      </c>
      <c r="AG131" s="1016"/>
      <c r="AH131" s="1016"/>
      <c r="AI131" s="1016"/>
      <c r="AJ131" s="1017"/>
      <c r="AK131" s="1015">
        <v>11208322</v>
      </c>
      <c r="AL131" s="1016"/>
      <c r="AM131" s="1016"/>
      <c r="AN131" s="1016"/>
      <c r="AO131" s="1017"/>
      <c r="AP131" s="1146"/>
      <c r="AQ131" s="1147"/>
      <c r="AR131" s="1147"/>
      <c r="AS131" s="1147"/>
      <c r="AT131" s="1148"/>
      <c r="AU131" s="263"/>
      <c r="AV131" s="263"/>
      <c r="AW131" s="263"/>
      <c r="AX131" s="1118" t="s">
        <v>503</v>
      </c>
      <c r="AY131" s="1069"/>
      <c r="AZ131" s="1069"/>
      <c r="BA131" s="1069"/>
      <c r="BB131" s="1069"/>
      <c r="BC131" s="1069"/>
      <c r="BD131" s="1069"/>
      <c r="BE131" s="1070"/>
      <c r="BF131" s="1119">
        <v>24.2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c r="A132" s="1125" t="s">
        <v>504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505</v>
      </c>
      <c r="W132" s="1129"/>
      <c r="X132" s="1129"/>
      <c r="Y132" s="1129"/>
      <c r="Z132" s="1130"/>
      <c r="AA132" s="1131">
        <v>3.0147239830000001</v>
      </c>
      <c r="AB132" s="1132"/>
      <c r="AC132" s="1132"/>
      <c r="AD132" s="1132"/>
      <c r="AE132" s="1133"/>
      <c r="AF132" s="1134">
        <v>5.0848104630000002</v>
      </c>
      <c r="AG132" s="1132"/>
      <c r="AH132" s="1132"/>
      <c r="AI132" s="1132"/>
      <c r="AJ132" s="1133"/>
      <c r="AK132" s="1134">
        <v>6.0781890460000003</v>
      </c>
      <c r="AL132" s="1132"/>
      <c r="AM132" s="1132"/>
      <c r="AN132" s="1132"/>
      <c r="AO132" s="1133"/>
      <c r="AP132" s="1031"/>
      <c r="AQ132" s="1032"/>
      <c r="AR132" s="1032"/>
      <c r="AS132" s="1032"/>
      <c r="AT132" s="1135"/>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506</v>
      </c>
      <c r="W133" s="1112"/>
      <c r="X133" s="1112"/>
      <c r="Y133" s="1112"/>
      <c r="Z133" s="1113"/>
      <c r="AA133" s="1114">
        <v>3.5</v>
      </c>
      <c r="AB133" s="1115"/>
      <c r="AC133" s="1115"/>
      <c r="AD133" s="1115"/>
      <c r="AE133" s="1116"/>
      <c r="AF133" s="1114">
        <v>3.7</v>
      </c>
      <c r="AG133" s="1115"/>
      <c r="AH133" s="1115"/>
      <c r="AI133" s="1115"/>
      <c r="AJ133" s="1116"/>
      <c r="AK133" s="1114">
        <v>4.7</v>
      </c>
      <c r="AL133" s="1115"/>
      <c r="AM133" s="1115"/>
      <c r="AN133" s="1115"/>
      <c r="AO133" s="1116"/>
      <c r="AP133" s="1061"/>
      <c r="AQ133" s="1062"/>
      <c r="AR133" s="1062"/>
      <c r="AS133" s="1062"/>
      <c r="AT133" s="1117"/>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25" hidden="1">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sheetData>
  <sheetProtection algorithmName="SHA-512" hashValue="99wyKXyUeifv5CW2n89T01KOj+sNCPS8Dyy9+dGijkIi7PiMYBI8svPjLHgY4KTAXPjKhsTPHTtIe8xeXgbM+Q==" saltValue="zZXfcIc8Ako7Asf5/thb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AF10:AJ10"/>
    <mergeCell ref="BS10:CG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BS9:CG9"/>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68:P68"/>
    <mergeCell ref="B72:P72"/>
    <mergeCell ref="B71:P71"/>
    <mergeCell ref="B70:P70"/>
    <mergeCell ref="B69:P6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DV10:DZ10"/>
    <mergeCell ref="AU9:AY9"/>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C61" zoomScale="85" zoomScaleNormal="85" zoomScaleSheetLayoutView="85" workbookViewId="0">
      <selection activeCell="B32" sqref="B32"/>
    </sheetView>
  </sheetViews>
  <sheetFormatPr defaultColWidth="0" defaultRowHeight="13.5" customHeight="1" zeroHeight="1"/>
  <cols>
    <col min="1" max="120" width="2.75" style="270" customWidth="1"/>
    <col min="121" max="121" width="0" style="269" hidden="1" customWidth="1"/>
    <col min="122" max="16384" width="9" style="269" hidden="1"/>
  </cols>
  <sheetData>
    <row r="1" spans="1:120">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row r="3" spans="1:120"/>
    <row r="4" spans="1:120"/>
    <row r="5" spans="1:120"/>
    <row r="6" spans="1:120"/>
    <row r="7" spans="1:120"/>
    <row r="8" spans="1:120"/>
    <row r="9" spans="1:120"/>
    <row r="10" spans="1:120"/>
    <row r="11" spans="1:120"/>
    <row r="12" spans="1:120"/>
    <row r="13" spans="1:120"/>
    <row r="14" spans="1:120"/>
    <row r="15" spans="1:120"/>
    <row r="16" spans="1:120">
      <c r="DP16" s="269"/>
    </row>
    <row r="17" spans="119:120">
      <c r="DP17" s="269"/>
    </row>
    <row r="18" spans="119:120"/>
    <row r="19" spans="119:120"/>
    <row r="20" spans="119:120">
      <c r="DO20" s="269"/>
      <c r="DP20" s="269"/>
    </row>
    <row r="21" spans="119:120">
      <c r="DP21" s="269"/>
    </row>
    <row r="22" spans="119:120"/>
    <row r="23" spans="119:120">
      <c r="DO23" s="269"/>
      <c r="DP23" s="269"/>
    </row>
    <row r="24" spans="119:120">
      <c r="DP24" s="269"/>
    </row>
    <row r="25" spans="119:120">
      <c r="DP25" s="269"/>
    </row>
    <row r="26" spans="119:120">
      <c r="DO26" s="269"/>
      <c r="DP26" s="269"/>
    </row>
    <row r="27" spans="119:120"/>
    <row r="28" spans="119:120">
      <c r="DO28" s="269"/>
      <c r="DP28" s="269"/>
    </row>
    <row r="29" spans="119:120">
      <c r="DP29" s="269"/>
    </row>
    <row r="30" spans="119:120"/>
    <row r="31" spans="119:120">
      <c r="DO31" s="269"/>
      <c r="DP31" s="269"/>
    </row>
    <row r="32" spans="119:120"/>
    <row r="33" spans="98:120">
      <c r="DO33" s="269"/>
      <c r="DP33" s="269"/>
    </row>
    <row r="34" spans="98:120">
      <c r="DM34" s="269"/>
    </row>
    <row r="35" spans="98:120">
      <c r="CT35" s="269"/>
      <c r="CU35" s="269"/>
      <c r="CV35" s="269"/>
      <c r="CY35" s="269"/>
      <c r="CZ35" s="269"/>
      <c r="DA35" s="269"/>
      <c r="DD35" s="269"/>
      <c r="DE35" s="269"/>
      <c r="DF35" s="269"/>
      <c r="DI35" s="269"/>
      <c r="DJ35" s="269"/>
      <c r="DK35" s="269"/>
      <c r="DM35" s="269"/>
      <c r="DN35" s="269"/>
      <c r="DO35" s="269"/>
      <c r="DP35" s="269"/>
    </row>
    <row r="36" spans="98:120"/>
    <row r="37" spans="98:120">
      <c r="CW37" s="269"/>
      <c r="DB37" s="269"/>
      <c r="DG37" s="269"/>
      <c r="DL37" s="269"/>
      <c r="DP37" s="269"/>
    </row>
    <row r="38" spans="98:120">
      <c r="CT38" s="269"/>
      <c r="CU38" s="269"/>
      <c r="CV38" s="269"/>
      <c r="CW38" s="269"/>
      <c r="CY38" s="269"/>
      <c r="CZ38" s="269"/>
      <c r="DA38" s="269"/>
      <c r="DB38" s="269"/>
      <c r="DD38" s="269"/>
      <c r="DE38" s="269"/>
      <c r="DF38" s="269"/>
      <c r="DG38" s="269"/>
      <c r="DI38" s="269"/>
      <c r="DJ38" s="269"/>
      <c r="DK38" s="269"/>
      <c r="DL38" s="269"/>
      <c r="DN38" s="269"/>
      <c r="DO38" s="269"/>
      <c r="DP38" s="269"/>
    </row>
    <row r="39" spans="98:120"/>
    <row r="40" spans="98:120"/>
    <row r="41" spans="98:120"/>
    <row r="42" spans="98:120"/>
    <row r="43" spans="98:120"/>
    <row r="44" spans="98:120"/>
    <row r="45" spans="98:120"/>
    <row r="46" spans="98:120"/>
    <row r="47" spans="98:120"/>
    <row r="48" spans="98:120"/>
    <row r="49" spans="22:120">
      <c r="DN49" s="269"/>
      <c r="DO49" s="269"/>
      <c r="DP49" s="26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9"/>
      <c r="CS63" s="269"/>
      <c r="CX63" s="269"/>
      <c r="DC63" s="269"/>
      <c r="DH63" s="269"/>
    </row>
    <row r="64" spans="22:120">
      <c r="V64" s="269"/>
    </row>
    <row r="65" spans="15:120">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c r="Q66" s="269"/>
      <c r="S66" s="269"/>
      <c r="U66" s="269"/>
      <c r="DM66" s="269"/>
    </row>
    <row r="67" spans="15:120">
      <c r="O67" s="269"/>
      <c r="P67" s="269"/>
      <c r="R67" s="269"/>
      <c r="T67" s="269"/>
      <c r="Y67" s="269"/>
      <c r="CT67" s="269"/>
      <c r="CV67" s="269"/>
      <c r="CW67" s="269"/>
      <c r="CY67" s="269"/>
      <c r="DA67" s="269"/>
      <c r="DB67" s="269"/>
      <c r="DD67" s="269"/>
      <c r="DF67" s="269"/>
      <c r="DG67" s="269"/>
      <c r="DI67" s="269"/>
      <c r="DK67" s="269"/>
      <c r="DL67" s="269"/>
      <c r="DN67" s="269"/>
      <c r="DO67" s="269"/>
      <c r="DP67" s="269"/>
    </row>
    <row r="68" spans="15:120"/>
    <row r="69" spans="15:120"/>
    <row r="70" spans="15:120"/>
    <row r="71" spans="15:120"/>
    <row r="72" spans="15:120">
      <c r="DP72" s="269"/>
    </row>
    <row r="73" spans="15:120">
      <c r="DP73" s="26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9"/>
      <c r="CX96" s="269"/>
      <c r="DC96" s="269"/>
      <c r="DH96" s="269"/>
    </row>
    <row r="97" spans="24:120">
      <c r="CS97" s="269"/>
      <c r="CX97" s="269"/>
      <c r="DC97" s="269"/>
      <c r="DH97" s="269"/>
      <c r="DP97" s="270" t="s">
        <v>507</v>
      </c>
    </row>
    <row r="98" spans="24:120" hidden="1">
      <c r="CS98" s="269"/>
      <c r="CX98" s="269"/>
      <c r="DC98" s="269"/>
      <c r="DH98" s="269"/>
    </row>
    <row r="99" spans="24:120" hidden="1">
      <c r="CS99" s="269"/>
      <c r="CX99" s="269"/>
      <c r="DC99" s="269"/>
      <c r="DH99" s="269"/>
    </row>
    <row r="100" spans="24:120" hidden="1"/>
    <row r="101" spans="24:120" ht="12" hidden="1" customHeight="1">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c r="CU102" s="269"/>
      <c r="CZ102" s="269"/>
      <c r="DE102" s="269"/>
      <c r="DJ102" s="269"/>
      <c r="DM102" s="269"/>
    </row>
    <row r="103" spans="24:120" hidden="1">
      <c r="CT103" s="269"/>
      <c r="CV103" s="269"/>
      <c r="CW103" s="269"/>
      <c r="CY103" s="269"/>
      <c r="DA103" s="269"/>
      <c r="DB103" s="269"/>
      <c r="DD103" s="269"/>
      <c r="DF103" s="269"/>
      <c r="DG103" s="269"/>
      <c r="DI103" s="269"/>
      <c r="DK103" s="269"/>
      <c r="DL103" s="269"/>
      <c r="DM103" s="269"/>
      <c r="DN103" s="269"/>
      <c r="DO103" s="269"/>
      <c r="DP103" s="269"/>
    </row>
    <row r="104" spans="24:120" hidden="1">
      <c r="CV104" s="269"/>
      <c r="CW104" s="269"/>
      <c r="DA104" s="269"/>
      <c r="DB104" s="269"/>
      <c r="DF104" s="269"/>
      <c r="DG104" s="269"/>
      <c r="DK104" s="269"/>
      <c r="DL104" s="269"/>
      <c r="DN104" s="269"/>
      <c r="DO104" s="269"/>
      <c r="DP104" s="269"/>
    </row>
    <row r="105" spans="24:120" ht="12.75" hidden="1" customHeight="1"/>
    <row r="106" spans="24:120" hidden="1"/>
    <row r="107" spans="24:120" hidden="1"/>
    <row r="108" spans="24:120" hidden="1"/>
    <row r="109" spans="24:120" hidden="1"/>
    <row r="110" spans="24:120" hidden="1"/>
  </sheetData>
  <sheetProtection algorithmName="SHA-512" hashValue="neUVQYYEv3jDEjEz1nuzqO7tj3+oa2GQCqTQGmKe+cHND+qgfJpTu+PrxEqx4MXMI5IbH1cWNaAMr4u+WhOTXw==" saltValue="Z/qvNKTaAHU7i0bY2jSePQ==" spinCount="100000" sheet="1" objects="1" scenarios="1"/>
  <dataConsolidate/>
  <phoneticPr fontId="2"/>
  <pageMargins left="0.59055118110236227" right="0" top="0.59055118110236227" bottom="0.59055118110236227" header="0.39370078740157483" footer="0.39370078740157483"/>
  <pageSetup paperSize="8" scale="61"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V13" zoomScale="85" zoomScaleNormal="85" zoomScaleSheetLayoutView="55" workbookViewId="0">
      <selection activeCell="B32" sqref="B32:Q32"/>
    </sheetView>
  </sheetViews>
  <sheetFormatPr defaultColWidth="0" defaultRowHeight="13.5" customHeight="1" zeroHeight="1"/>
  <cols>
    <col min="1" max="116" width="2.625" style="270" customWidth="1"/>
    <col min="117" max="16384" width="9" style="269" hidden="1"/>
  </cols>
  <sheetData>
    <row r="1" spans="2:116">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row r="3" spans="2:116"/>
    <row r="4" spans="2:116">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row r="7" spans="2:116"/>
    <row r="8" spans="2:116"/>
    <row r="9" spans="2:116"/>
    <row r="10" spans="2:116"/>
    <row r="11" spans="2:116"/>
    <row r="12" spans="2:116"/>
    <row r="13" spans="2:116"/>
    <row r="14" spans="2:116"/>
    <row r="15" spans="2:116"/>
    <row r="16" spans="2:116"/>
    <row r="17" spans="9:116"/>
    <row r="18" spans="9:116">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row r="20" spans="9:116"/>
    <row r="21" spans="9:116">
      <c r="DL21" s="269"/>
    </row>
    <row r="22" spans="9:116">
      <c r="DI22" s="269"/>
      <c r="DJ22" s="269"/>
      <c r="DK22" s="269"/>
      <c r="DL22" s="269"/>
    </row>
    <row r="23" spans="9:116">
      <c r="CY23" s="269"/>
      <c r="CZ23" s="269"/>
      <c r="DA23" s="269"/>
      <c r="DB23" s="269"/>
      <c r="DC23" s="269"/>
      <c r="DD23" s="269"/>
      <c r="DE23" s="269"/>
      <c r="DF23" s="269"/>
      <c r="DG23" s="269"/>
      <c r="DH23" s="269"/>
      <c r="DI23" s="269"/>
      <c r="DJ23" s="269"/>
      <c r="DK23" s="269"/>
      <c r="DL23" s="269"/>
    </row>
    <row r="24" spans="9:116"/>
    <row r="25" spans="9:116"/>
    <row r="26" spans="9:116"/>
    <row r="27" spans="9:116"/>
    <row r="28" spans="9:116"/>
    <row r="29" spans="9:116"/>
    <row r="30" spans="9:116"/>
    <row r="31" spans="9:116"/>
    <row r="32" spans="9:116"/>
    <row r="33" spans="15:116"/>
    <row r="34" spans="15:116"/>
    <row r="35" spans="15:116">
      <c r="CZ35" s="269"/>
      <c r="DA35" s="269"/>
      <c r="DB35" s="269"/>
      <c r="DC35" s="269"/>
      <c r="DD35" s="269"/>
      <c r="DE35" s="269"/>
      <c r="DF35" s="269"/>
      <c r="DG35" s="269"/>
      <c r="DH35" s="269"/>
      <c r="DI35" s="269"/>
      <c r="DJ35" s="269"/>
      <c r="DK35" s="269"/>
      <c r="DL35" s="269"/>
    </row>
    <row r="36" spans="15:116"/>
    <row r="37" spans="15:116">
      <c r="DL37" s="269"/>
    </row>
    <row r="38" spans="15:116">
      <c r="DI38" s="269"/>
      <c r="DJ38" s="269"/>
      <c r="DK38" s="269"/>
      <c r="DL38" s="269"/>
    </row>
    <row r="39" spans="15:116"/>
    <row r="40" spans="15:116"/>
    <row r="41" spans="15:116"/>
    <row r="42" spans="15:116"/>
    <row r="43" spans="15:116">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c r="DL44" s="269"/>
    </row>
    <row r="45" spans="15:116"/>
    <row r="46" spans="15:116">
      <c r="DA46" s="269"/>
      <c r="DB46" s="269"/>
      <c r="DC46" s="269"/>
      <c r="DD46" s="269"/>
      <c r="DE46" s="269"/>
      <c r="DF46" s="269"/>
      <c r="DG46" s="269"/>
      <c r="DH46" s="269"/>
      <c r="DI46" s="269"/>
      <c r="DJ46" s="269"/>
      <c r="DK46" s="269"/>
      <c r="DL46" s="269"/>
    </row>
    <row r="47" spans="15:116"/>
    <row r="48" spans="15:116"/>
    <row r="49" spans="104:116"/>
    <row r="50" spans="104:116">
      <c r="CZ50" s="269"/>
      <c r="DA50" s="269"/>
      <c r="DB50" s="269"/>
      <c r="DC50" s="269"/>
      <c r="DD50" s="269"/>
      <c r="DE50" s="269"/>
      <c r="DF50" s="269"/>
      <c r="DG50" s="269"/>
      <c r="DH50" s="269"/>
      <c r="DI50" s="269"/>
      <c r="DJ50" s="269"/>
      <c r="DK50" s="269"/>
      <c r="DL50" s="269"/>
    </row>
    <row r="51" spans="104:116"/>
    <row r="52" spans="104:116"/>
    <row r="53" spans="104:116">
      <c r="DL53" s="26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9"/>
      <c r="DD67" s="269"/>
      <c r="DE67" s="269"/>
      <c r="DF67" s="269"/>
      <c r="DG67" s="269"/>
      <c r="DH67" s="269"/>
      <c r="DI67" s="269"/>
      <c r="DJ67" s="269"/>
      <c r="DK67" s="269"/>
      <c r="DL67" s="26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87zJr2AGXSJjHABLUOV/KUSwT22xzafbqgYieoghgBr7wDROq1uNqapj94iQX70eAFyBAvhCY6j5IR5Xt9TQw==" saltValue="HD/oUcxCnPxj+rhQHpOB8w==" spinCount="100000" sheet="1" objects="1" scenarios="1"/>
  <dataConsolidate/>
  <phoneticPr fontId="2"/>
  <pageMargins left="0.59055118110236227" right="0" top="0.59055118110236227" bottom="0.59055118110236227" header="0.39370078740157483" footer="0.39370078740157483"/>
  <pageSetup paperSize="8" scale="6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4" zoomScale="70" zoomScaleSheetLayoutView="70" workbookViewId="0">
      <selection activeCell="AN56" sqref="AN56"/>
    </sheetView>
  </sheetViews>
  <sheetFormatPr defaultColWidth="0" defaultRowHeight="13.5" customHeight="1" zeroHeight="1"/>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c r="AS1" s="272"/>
      <c r="AT1" s="272"/>
    </row>
    <row r="2" spans="1:46">
      <c r="AS2" s="272"/>
      <c r="AT2" s="272"/>
    </row>
    <row r="3" spans="1:46">
      <c r="AS3" s="272"/>
      <c r="AT3" s="272"/>
    </row>
    <row r="4" spans="1:46">
      <c r="AS4" s="272"/>
      <c r="AT4" s="272"/>
    </row>
    <row r="5" spans="1:46" ht="17.25">
      <c r="A5" s="273" t="s">
        <v>508</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509</v>
      </c>
      <c r="AL6" s="277"/>
      <c r="AM6" s="277"/>
      <c r="AN6" s="277"/>
      <c r="AO6" s="272"/>
      <c r="AP6" s="272"/>
      <c r="AQ6" s="272"/>
      <c r="AR6" s="272"/>
    </row>
    <row r="7" spans="1:46">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52" t="s">
        <v>510</v>
      </c>
      <c r="AP7" s="282"/>
      <c r="AQ7" s="283" t="s">
        <v>511</v>
      </c>
      <c r="AR7" s="284"/>
    </row>
    <row r="8" spans="1:46">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53"/>
      <c r="AP8" s="288" t="s">
        <v>512</v>
      </c>
      <c r="AQ8" s="289" t="s">
        <v>513</v>
      </c>
      <c r="AR8" s="290" t="s">
        <v>514</v>
      </c>
    </row>
    <row r="9" spans="1:46">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154" t="s">
        <v>515</v>
      </c>
      <c r="AL9" s="1155"/>
      <c r="AM9" s="1155"/>
      <c r="AN9" s="1156"/>
      <c r="AO9" s="291">
        <v>3427963</v>
      </c>
      <c r="AP9" s="291">
        <v>55292</v>
      </c>
      <c r="AQ9" s="292">
        <v>72828</v>
      </c>
      <c r="AR9" s="293">
        <v>-24.1</v>
      </c>
    </row>
    <row r="10" spans="1:46">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154" t="s">
        <v>516</v>
      </c>
      <c r="AL10" s="1155"/>
      <c r="AM10" s="1155"/>
      <c r="AN10" s="1156"/>
      <c r="AO10" s="294">
        <v>266148</v>
      </c>
      <c r="AP10" s="294">
        <v>4293</v>
      </c>
      <c r="AQ10" s="295">
        <v>5865</v>
      </c>
      <c r="AR10" s="296">
        <v>-26.8</v>
      </c>
    </row>
    <row r="11" spans="1:46" ht="13.5" customHeight="1">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154" t="s">
        <v>517</v>
      </c>
      <c r="AL11" s="1155"/>
      <c r="AM11" s="1155"/>
      <c r="AN11" s="1156"/>
      <c r="AO11" s="294">
        <v>72762</v>
      </c>
      <c r="AP11" s="294">
        <v>1174</v>
      </c>
      <c r="AQ11" s="295">
        <v>5145</v>
      </c>
      <c r="AR11" s="296">
        <v>-77.2</v>
      </c>
    </row>
    <row r="12" spans="1:46" ht="13.5" customHeight="1">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154" t="s">
        <v>518</v>
      </c>
      <c r="AL12" s="1155"/>
      <c r="AM12" s="1155"/>
      <c r="AN12" s="1156"/>
      <c r="AO12" s="294">
        <v>56674</v>
      </c>
      <c r="AP12" s="294">
        <v>914</v>
      </c>
      <c r="AQ12" s="295">
        <v>1255</v>
      </c>
      <c r="AR12" s="296">
        <v>-27.2</v>
      </c>
    </row>
    <row r="13" spans="1:46" ht="13.5" customHeight="1">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154" t="s">
        <v>519</v>
      </c>
      <c r="AL13" s="1155"/>
      <c r="AM13" s="1155"/>
      <c r="AN13" s="1156"/>
      <c r="AO13" s="294" t="s">
        <v>520</v>
      </c>
      <c r="AP13" s="294" t="s">
        <v>520</v>
      </c>
      <c r="AQ13" s="295">
        <v>1</v>
      </c>
      <c r="AR13" s="296" t="s">
        <v>520</v>
      </c>
    </row>
    <row r="14" spans="1:46" ht="13.5" customHeight="1">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154" t="s">
        <v>521</v>
      </c>
      <c r="AL14" s="1155"/>
      <c r="AM14" s="1155"/>
      <c r="AN14" s="1156"/>
      <c r="AO14" s="294">
        <v>140390</v>
      </c>
      <c r="AP14" s="294">
        <v>2264</v>
      </c>
      <c r="AQ14" s="295">
        <v>3026</v>
      </c>
      <c r="AR14" s="296">
        <v>-25.2</v>
      </c>
    </row>
    <row r="15" spans="1:46" ht="13.5" customHeight="1">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154" t="s">
        <v>522</v>
      </c>
      <c r="AL15" s="1155"/>
      <c r="AM15" s="1155"/>
      <c r="AN15" s="1156"/>
      <c r="AO15" s="294">
        <v>85983</v>
      </c>
      <c r="AP15" s="294">
        <v>1387</v>
      </c>
      <c r="AQ15" s="295">
        <v>1617</v>
      </c>
      <c r="AR15" s="296">
        <v>-14.2</v>
      </c>
    </row>
    <row r="16" spans="1:46">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157" t="s">
        <v>523</v>
      </c>
      <c r="AL16" s="1158"/>
      <c r="AM16" s="1158"/>
      <c r="AN16" s="1159"/>
      <c r="AO16" s="294">
        <v>-350585</v>
      </c>
      <c r="AP16" s="294">
        <v>-5655</v>
      </c>
      <c r="AQ16" s="295">
        <v>-6841</v>
      </c>
      <c r="AR16" s="296">
        <v>-17.3</v>
      </c>
    </row>
    <row r="17" spans="1:46">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157" t="s">
        <v>179</v>
      </c>
      <c r="AL17" s="1158"/>
      <c r="AM17" s="1158"/>
      <c r="AN17" s="1159"/>
      <c r="AO17" s="294">
        <v>3699335</v>
      </c>
      <c r="AP17" s="294">
        <v>59669</v>
      </c>
      <c r="AQ17" s="295">
        <v>82896</v>
      </c>
      <c r="AR17" s="296">
        <v>-28</v>
      </c>
    </row>
    <row r="18" spans="1:46">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524</v>
      </c>
      <c r="AL19" s="272"/>
      <c r="AM19" s="272"/>
      <c r="AN19" s="272"/>
      <c r="AO19" s="272"/>
      <c r="AP19" s="272"/>
      <c r="AQ19" s="272"/>
      <c r="AR19" s="272"/>
    </row>
    <row r="20" spans="1:46">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525</v>
      </c>
      <c r="AP20" s="302" t="s">
        <v>526</v>
      </c>
      <c r="AQ20" s="303" t="s">
        <v>527</v>
      </c>
      <c r="AR20" s="304"/>
    </row>
    <row r="21" spans="1:46" s="310" customFormat="1">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149" t="s">
        <v>528</v>
      </c>
      <c r="AL21" s="1150"/>
      <c r="AM21" s="1150"/>
      <c r="AN21" s="1151"/>
      <c r="AO21" s="306">
        <v>6.31</v>
      </c>
      <c r="AP21" s="307">
        <v>8.3000000000000007</v>
      </c>
      <c r="AQ21" s="308">
        <v>-1.99</v>
      </c>
      <c r="AR21" s="277"/>
      <c r="AS21" s="309"/>
      <c r="AT21" s="305"/>
    </row>
    <row r="22" spans="1:46" s="310" customFormat="1">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149" t="s">
        <v>529</v>
      </c>
      <c r="AL22" s="1150"/>
      <c r="AM22" s="1150"/>
      <c r="AN22" s="1151"/>
      <c r="AO22" s="311">
        <v>100</v>
      </c>
      <c r="AP22" s="312">
        <v>98</v>
      </c>
      <c r="AQ22" s="313">
        <v>2</v>
      </c>
      <c r="AR22" s="297"/>
      <c r="AS22" s="309"/>
      <c r="AT22" s="305"/>
    </row>
    <row r="23" spans="1:46" s="310" customFormat="1">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c r="A26" s="277" t="s">
        <v>530</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c r="A27" s="318" t="s">
        <v>531</v>
      </c>
      <c r="AO27" s="272"/>
      <c r="AP27" s="272"/>
      <c r="AQ27" s="272"/>
      <c r="AR27" s="272"/>
      <c r="AS27" s="272"/>
      <c r="AT27" s="272"/>
    </row>
    <row r="28" spans="1:46" ht="17.25">
      <c r="A28" s="273" t="s">
        <v>532</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533</v>
      </c>
      <c r="AL29" s="277"/>
      <c r="AM29" s="277"/>
      <c r="AN29" s="277"/>
      <c r="AO29" s="272"/>
      <c r="AP29" s="272"/>
      <c r="AQ29" s="272"/>
      <c r="AR29" s="272"/>
      <c r="AS29" s="320"/>
    </row>
    <row r="30" spans="1:46">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52" t="s">
        <v>510</v>
      </c>
      <c r="AP30" s="282"/>
      <c r="AQ30" s="283" t="s">
        <v>511</v>
      </c>
      <c r="AR30" s="284"/>
    </row>
    <row r="31" spans="1:46">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53"/>
      <c r="AP31" s="288" t="s">
        <v>512</v>
      </c>
      <c r="AQ31" s="289" t="s">
        <v>513</v>
      </c>
      <c r="AR31" s="290" t="s">
        <v>514</v>
      </c>
    </row>
    <row r="32" spans="1:46" ht="27" customHeight="1">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65" t="s">
        <v>534</v>
      </c>
      <c r="AL32" s="1166"/>
      <c r="AM32" s="1166"/>
      <c r="AN32" s="1167"/>
      <c r="AO32" s="321">
        <v>2250144</v>
      </c>
      <c r="AP32" s="321">
        <v>36294</v>
      </c>
      <c r="AQ32" s="322">
        <v>54128</v>
      </c>
      <c r="AR32" s="323">
        <v>-32.9</v>
      </c>
    </row>
    <row r="33" spans="1:46" ht="13.5" customHeight="1">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65" t="s">
        <v>535</v>
      </c>
      <c r="AL33" s="1166"/>
      <c r="AM33" s="1166"/>
      <c r="AN33" s="1167"/>
      <c r="AO33" s="321" t="s">
        <v>520</v>
      </c>
      <c r="AP33" s="321" t="s">
        <v>520</v>
      </c>
      <c r="AQ33" s="322" t="s">
        <v>520</v>
      </c>
      <c r="AR33" s="323" t="s">
        <v>520</v>
      </c>
    </row>
    <row r="34" spans="1:46" ht="27" customHeight="1">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65" t="s">
        <v>536</v>
      </c>
      <c r="AL34" s="1166"/>
      <c r="AM34" s="1166"/>
      <c r="AN34" s="1167"/>
      <c r="AO34" s="321" t="s">
        <v>520</v>
      </c>
      <c r="AP34" s="321" t="s">
        <v>520</v>
      </c>
      <c r="AQ34" s="322">
        <v>36</v>
      </c>
      <c r="AR34" s="323" t="s">
        <v>520</v>
      </c>
    </row>
    <row r="35" spans="1:46" ht="27" customHeight="1">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65" t="s">
        <v>537</v>
      </c>
      <c r="AL35" s="1166"/>
      <c r="AM35" s="1166"/>
      <c r="AN35" s="1167"/>
      <c r="AO35" s="321">
        <v>609829</v>
      </c>
      <c r="AP35" s="321">
        <v>9836</v>
      </c>
      <c r="AQ35" s="322">
        <v>14780</v>
      </c>
      <c r="AR35" s="323">
        <v>-33.5</v>
      </c>
    </row>
    <row r="36" spans="1:46" ht="27" customHeight="1">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65" t="s">
        <v>538</v>
      </c>
      <c r="AL36" s="1166"/>
      <c r="AM36" s="1166"/>
      <c r="AN36" s="1167"/>
      <c r="AO36" s="321">
        <v>54238</v>
      </c>
      <c r="AP36" s="321">
        <v>875</v>
      </c>
      <c r="AQ36" s="322">
        <v>1208</v>
      </c>
      <c r="AR36" s="323">
        <v>-27.6</v>
      </c>
    </row>
    <row r="37" spans="1:46" ht="13.5" customHeight="1">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65" t="s">
        <v>539</v>
      </c>
      <c r="AL37" s="1166"/>
      <c r="AM37" s="1166"/>
      <c r="AN37" s="1167"/>
      <c r="AO37" s="321">
        <v>54769</v>
      </c>
      <c r="AP37" s="321">
        <v>883</v>
      </c>
      <c r="AQ37" s="322">
        <v>884</v>
      </c>
      <c r="AR37" s="323">
        <v>-0.1</v>
      </c>
    </row>
    <row r="38" spans="1:46" ht="27" customHeight="1">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68" t="s">
        <v>540</v>
      </c>
      <c r="AL38" s="1169"/>
      <c r="AM38" s="1169"/>
      <c r="AN38" s="1170"/>
      <c r="AO38" s="324" t="s">
        <v>520</v>
      </c>
      <c r="AP38" s="324" t="s">
        <v>520</v>
      </c>
      <c r="AQ38" s="325">
        <v>2</v>
      </c>
      <c r="AR38" s="313" t="s">
        <v>520</v>
      </c>
      <c r="AS38" s="320"/>
    </row>
    <row r="39" spans="1:46">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68" t="s">
        <v>541</v>
      </c>
      <c r="AL39" s="1169"/>
      <c r="AM39" s="1169"/>
      <c r="AN39" s="1170"/>
      <c r="AO39" s="321">
        <v>-312606</v>
      </c>
      <c r="AP39" s="321">
        <v>-5042</v>
      </c>
      <c r="AQ39" s="322">
        <v>-4266</v>
      </c>
      <c r="AR39" s="323">
        <v>18.2</v>
      </c>
      <c r="AS39" s="320"/>
    </row>
    <row r="40" spans="1:46" ht="27" customHeight="1">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65" t="s">
        <v>542</v>
      </c>
      <c r="AL40" s="1166"/>
      <c r="AM40" s="1166"/>
      <c r="AN40" s="1167"/>
      <c r="AO40" s="321">
        <v>-1975111</v>
      </c>
      <c r="AP40" s="321">
        <v>-31858</v>
      </c>
      <c r="AQ40" s="322">
        <v>-48487</v>
      </c>
      <c r="AR40" s="323">
        <v>-34.299999999999997</v>
      </c>
      <c r="AS40" s="320"/>
    </row>
    <row r="41" spans="1:46">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171" t="s">
        <v>291</v>
      </c>
      <c r="AL41" s="1172"/>
      <c r="AM41" s="1172"/>
      <c r="AN41" s="1173"/>
      <c r="AO41" s="321">
        <v>681263</v>
      </c>
      <c r="AP41" s="321">
        <v>10988</v>
      </c>
      <c r="AQ41" s="322">
        <v>18285</v>
      </c>
      <c r="AR41" s="323">
        <v>-39.9</v>
      </c>
      <c r="AS41" s="320"/>
    </row>
    <row r="42" spans="1:46">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543</v>
      </c>
      <c r="AL42" s="272"/>
      <c r="AM42" s="272"/>
      <c r="AN42" s="272"/>
      <c r="AO42" s="272"/>
      <c r="AP42" s="272"/>
      <c r="AQ42" s="297"/>
      <c r="AR42" s="297"/>
      <c r="AS42" s="320"/>
    </row>
    <row r="43" spans="1:46">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c r="A47" s="330" t="s">
        <v>544</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545</v>
      </c>
      <c r="AL48" s="331"/>
      <c r="AM48" s="331"/>
      <c r="AN48" s="331"/>
      <c r="AO48" s="331"/>
      <c r="AP48" s="331"/>
      <c r="AQ48" s="332"/>
      <c r="AR48" s="331"/>
    </row>
    <row r="49" spans="1:44" ht="13.5" customHeight="1">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60" t="s">
        <v>510</v>
      </c>
      <c r="AN49" s="1162" t="s">
        <v>546</v>
      </c>
      <c r="AO49" s="1163"/>
      <c r="AP49" s="1163"/>
      <c r="AQ49" s="1163"/>
      <c r="AR49" s="1164"/>
    </row>
    <row r="50" spans="1:44">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61"/>
      <c r="AN50" s="337" t="s">
        <v>547</v>
      </c>
      <c r="AO50" s="338" t="s">
        <v>548</v>
      </c>
      <c r="AP50" s="339" t="s">
        <v>549</v>
      </c>
      <c r="AQ50" s="340" t="s">
        <v>550</v>
      </c>
      <c r="AR50" s="341" t="s">
        <v>551</v>
      </c>
    </row>
    <row r="51" spans="1:44">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552</v>
      </c>
      <c r="AL51" s="334"/>
      <c r="AM51" s="342">
        <v>5152300</v>
      </c>
      <c r="AN51" s="343">
        <v>82583</v>
      </c>
      <c r="AO51" s="344">
        <v>12.1</v>
      </c>
      <c r="AP51" s="345">
        <v>63956</v>
      </c>
      <c r="AQ51" s="346">
        <v>25.7</v>
      </c>
      <c r="AR51" s="347">
        <v>-13.6</v>
      </c>
    </row>
    <row r="52" spans="1:44">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553</v>
      </c>
      <c r="AM52" s="350">
        <v>2018551</v>
      </c>
      <c r="AN52" s="351">
        <v>32354</v>
      </c>
      <c r="AO52" s="352">
        <v>62.9</v>
      </c>
      <c r="AP52" s="353">
        <v>29239</v>
      </c>
      <c r="AQ52" s="354">
        <v>8.8000000000000007</v>
      </c>
      <c r="AR52" s="355">
        <v>54.1</v>
      </c>
    </row>
    <row r="53" spans="1:44">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554</v>
      </c>
      <c r="AL53" s="334"/>
      <c r="AM53" s="342">
        <v>6325062</v>
      </c>
      <c r="AN53" s="343">
        <v>101737</v>
      </c>
      <c r="AO53" s="344">
        <v>23.2</v>
      </c>
      <c r="AP53" s="345">
        <v>66255</v>
      </c>
      <c r="AQ53" s="346">
        <v>3.6</v>
      </c>
      <c r="AR53" s="347">
        <v>19.600000000000001</v>
      </c>
    </row>
    <row r="54" spans="1:44">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553</v>
      </c>
      <c r="AM54" s="350">
        <v>3967862</v>
      </c>
      <c r="AN54" s="351">
        <v>63822</v>
      </c>
      <c r="AO54" s="352">
        <v>97.3</v>
      </c>
      <c r="AP54" s="353">
        <v>31822</v>
      </c>
      <c r="AQ54" s="354">
        <v>8.8000000000000007</v>
      </c>
      <c r="AR54" s="355">
        <v>88.5</v>
      </c>
    </row>
    <row r="55" spans="1:44">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555</v>
      </c>
      <c r="AL55" s="334"/>
      <c r="AM55" s="342">
        <v>4953319</v>
      </c>
      <c r="AN55" s="343">
        <v>79717</v>
      </c>
      <c r="AO55" s="344">
        <v>-21.6</v>
      </c>
      <c r="AP55" s="345">
        <v>92247</v>
      </c>
      <c r="AQ55" s="346">
        <v>39.200000000000003</v>
      </c>
      <c r="AR55" s="347">
        <v>-60.8</v>
      </c>
    </row>
    <row r="56" spans="1:44">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553</v>
      </c>
      <c r="AM56" s="350">
        <v>2941579</v>
      </c>
      <c r="AN56" s="351">
        <v>47341</v>
      </c>
      <c r="AO56" s="352">
        <v>-25.8</v>
      </c>
      <c r="AP56" s="353">
        <v>37204</v>
      </c>
      <c r="AQ56" s="354">
        <v>16.899999999999999</v>
      </c>
      <c r="AR56" s="355">
        <v>-42.7</v>
      </c>
    </row>
    <row r="57" spans="1:44">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556</v>
      </c>
      <c r="AL57" s="334"/>
      <c r="AM57" s="342">
        <v>4676771</v>
      </c>
      <c r="AN57" s="343">
        <v>75233</v>
      </c>
      <c r="AO57" s="344">
        <v>-5.6</v>
      </c>
      <c r="AP57" s="345">
        <v>67319</v>
      </c>
      <c r="AQ57" s="346">
        <v>-27</v>
      </c>
      <c r="AR57" s="347">
        <v>21.4</v>
      </c>
    </row>
    <row r="58" spans="1:44">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553</v>
      </c>
      <c r="AM58" s="350">
        <v>1830525</v>
      </c>
      <c r="AN58" s="351">
        <v>29447</v>
      </c>
      <c r="AO58" s="352">
        <v>-37.799999999999997</v>
      </c>
      <c r="AP58" s="353">
        <v>38101</v>
      </c>
      <c r="AQ58" s="354">
        <v>2.4</v>
      </c>
      <c r="AR58" s="355">
        <v>-40.200000000000003</v>
      </c>
    </row>
    <row r="59" spans="1:44">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557</v>
      </c>
      <c r="AL59" s="334"/>
      <c r="AM59" s="342">
        <v>3981370</v>
      </c>
      <c r="AN59" s="343">
        <v>64218</v>
      </c>
      <c r="AO59" s="344">
        <v>-14.6</v>
      </c>
      <c r="AP59" s="345">
        <v>70615</v>
      </c>
      <c r="AQ59" s="346">
        <v>4.9000000000000004</v>
      </c>
      <c r="AR59" s="347">
        <v>-19.5</v>
      </c>
    </row>
    <row r="60" spans="1:44">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553</v>
      </c>
      <c r="AM60" s="350">
        <v>1421917</v>
      </c>
      <c r="AN60" s="351">
        <v>22935</v>
      </c>
      <c r="AO60" s="352">
        <v>-22.1</v>
      </c>
      <c r="AP60" s="353">
        <v>37382</v>
      </c>
      <c r="AQ60" s="354">
        <v>-1.9</v>
      </c>
      <c r="AR60" s="355">
        <v>-20.2</v>
      </c>
    </row>
    <row r="61" spans="1:44">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558</v>
      </c>
      <c r="AL61" s="356"/>
      <c r="AM61" s="357">
        <v>5017764</v>
      </c>
      <c r="AN61" s="358">
        <v>80698</v>
      </c>
      <c r="AO61" s="359">
        <v>-1.3</v>
      </c>
      <c r="AP61" s="360">
        <v>72078</v>
      </c>
      <c r="AQ61" s="361">
        <v>9.3000000000000007</v>
      </c>
      <c r="AR61" s="347">
        <v>-10.6</v>
      </c>
    </row>
    <row r="62" spans="1:44">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553</v>
      </c>
      <c r="AM62" s="350">
        <v>2436087</v>
      </c>
      <c r="AN62" s="351">
        <v>39180</v>
      </c>
      <c r="AO62" s="352">
        <v>14.9</v>
      </c>
      <c r="AP62" s="353">
        <v>34750</v>
      </c>
      <c r="AQ62" s="354">
        <v>7</v>
      </c>
      <c r="AR62" s="355">
        <v>7.9</v>
      </c>
    </row>
    <row r="63" spans="1:44">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c r="AK67" s="272"/>
      <c r="AL67" s="272"/>
      <c r="AM67" s="272"/>
      <c r="AN67" s="272"/>
      <c r="AO67" s="272"/>
      <c r="AP67" s="272"/>
      <c r="AQ67" s="272"/>
      <c r="AR67" s="272"/>
      <c r="AS67" s="272"/>
      <c r="AT67" s="272"/>
    </row>
    <row r="68" spans="1:46" ht="13.5" hidden="1" customHeight="1">
      <c r="AK68" s="272"/>
      <c r="AL68" s="272"/>
      <c r="AM68" s="272"/>
      <c r="AN68" s="272"/>
      <c r="AO68" s="272"/>
      <c r="AP68" s="272"/>
      <c r="AQ68" s="272"/>
      <c r="AR68" s="272"/>
    </row>
    <row r="69" spans="1:46" ht="13.5" hidden="1" customHeight="1">
      <c r="AK69" s="272"/>
      <c r="AL69" s="272"/>
      <c r="AM69" s="272"/>
      <c r="AN69" s="272"/>
      <c r="AO69" s="272"/>
      <c r="AP69" s="272"/>
      <c r="AQ69" s="272"/>
      <c r="AR69" s="272"/>
    </row>
    <row r="70" spans="1:46" hidden="1">
      <c r="AK70" s="272"/>
      <c r="AL70" s="272"/>
      <c r="AM70" s="272"/>
      <c r="AN70" s="272"/>
      <c r="AO70" s="272"/>
      <c r="AP70" s="272"/>
      <c r="AQ70" s="272"/>
      <c r="AR70" s="272"/>
    </row>
    <row r="71" spans="1:46" hidden="1">
      <c r="AK71" s="272"/>
      <c r="AL71" s="272"/>
      <c r="AM71" s="272"/>
      <c r="AN71" s="272"/>
      <c r="AO71" s="272"/>
      <c r="AP71" s="272"/>
      <c r="AQ71" s="272"/>
      <c r="AR71" s="272"/>
    </row>
    <row r="72" spans="1:46" hidden="1">
      <c r="AK72" s="272"/>
      <c r="AL72" s="272"/>
      <c r="AM72" s="272"/>
      <c r="AN72" s="272"/>
      <c r="AO72" s="272"/>
      <c r="AP72" s="272"/>
      <c r="AQ72" s="272"/>
      <c r="AR72" s="272"/>
    </row>
    <row r="73" spans="1:46" hidden="1">
      <c r="AK73" s="272"/>
      <c r="AL73" s="272"/>
      <c r="AM73" s="272"/>
      <c r="AN73" s="272"/>
      <c r="AO73" s="272"/>
      <c r="AP73" s="272"/>
      <c r="AQ73" s="272"/>
      <c r="AR73" s="272"/>
    </row>
    <row r="74" spans="1:46" hidden="1"/>
  </sheetData>
  <sheetProtection algorithmName="SHA-512" hashValue="i/p4yBuR6IwL/BATVL0Z2uGMerlqZavnsBsis9hptUnX1NLmeKjn3gBuJYxIUqVXu2Acizphbgh/jhX3iHCqlQ==" saltValue="G2CRg6/GYqtK0gk6uqvH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pageSetup paperSize="9" scale="57" orientation="landscape" horizont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31" zoomScale="85" zoomScaleNormal="85" zoomScaleSheetLayoutView="55" workbookViewId="0">
      <selection activeCell="BA22" sqref="BA22"/>
    </sheetView>
  </sheetViews>
  <sheetFormatPr defaultColWidth="0" defaultRowHeight="13.5" customHeight="1" zeroHeight="1"/>
  <cols>
    <col min="1" max="125" width="2.5" style="270" customWidth="1"/>
    <col min="126" max="16384" width="9" style="269" hidden="1"/>
  </cols>
  <sheetData>
    <row r="1" spans="2:125"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c r="B2" s="269"/>
      <c r="DG2" s="269"/>
    </row>
    <row r="3" spans="2:12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row r="5" spans="2:125"/>
    <row r="6" spans="2:125"/>
    <row r="7" spans="2:125"/>
    <row r="8" spans="2:125"/>
    <row r="9" spans="2:125">
      <c r="DU9" s="269"/>
    </row>
    <row r="10" spans="2:125"/>
    <row r="11" spans="2:125"/>
    <row r="12" spans="2:125"/>
    <row r="13" spans="2:125"/>
    <row r="14" spans="2:125"/>
    <row r="15" spans="2:125"/>
    <row r="16" spans="2:125"/>
    <row r="17" spans="125:125">
      <c r="DU17" s="269"/>
    </row>
    <row r="18" spans="125:125"/>
    <row r="19" spans="125:125"/>
    <row r="20" spans="125:125">
      <c r="DU20" s="269"/>
    </row>
    <row r="21" spans="125:125">
      <c r="DU21" s="269"/>
    </row>
    <row r="22" spans="125:125"/>
    <row r="23" spans="125:125"/>
    <row r="24" spans="125:125"/>
    <row r="25" spans="125:125"/>
    <row r="26" spans="125:125"/>
    <row r="27" spans="125:125"/>
    <row r="28" spans="125:125">
      <c r="DU28" s="269"/>
    </row>
    <row r="29" spans="125:125"/>
    <row r="30" spans="125:125"/>
    <row r="31" spans="125:125"/>
    <row r="32" spans="125:125"/>
    <row r="33" spans="2:125">
      <c r="B33" s="269"/>
      <c r="G33" s="269"/>
      <c r="I33" s="269"/>
    </row>
    <row r="34" spans="2:125">
      <c r="C34" s="269"/>
      <c r="P34" s="269"/>
      <c r="DE34" s="269"/>
      <c r="DH34" s="269"/>
    </row>
    <row r="35" spans="2:125">
      <c r="D35" s="269"/>
      <c r="E35" s="269"/>
      <c r="DG35" s="269"/>
      <c r="DJ35" s="269"/>
      <c r="DP35" s="269"/>
      <c r="DQ35" s="269"/>
      <c r="DR35" s="269"/>
      <c r="DS35" s="269"/>
      <c r="DT35" s="269"/>
      <c r="DU35" s="269"/>
    </row>
    <row r="36" spans="2:12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c r="DU37" s="269"/>
    </row>
    <row r="38" spans="2:125">
      <c r="DT38" s="269"/>
      <c r="DU38" s="269"/>
    </row>
    <row r="39" spans="2:125"/>
    <row r="40" spans="2:125">
      <c r="DH40" s="269"/>
    </row>
    <row r="41" spans="2:125">
      <c r="DE41" s="269"/>
    </row>
    <row r="42" spans="2:125">
      <c r="DG42" s="269"/>
      <c r="DJ42" s="269"/>
    </row>
    <row r="43" spans="2:12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c r="DU44" s="269"/>
    </row>
    <row r="45" spans="2:125"/>
    <row r="46" spans="2:125"/>
    <row r="47" spans="2:125"/>
    <row r="48" spans="2:125">
      <c r="DT48" s="269"/>
      <c r="DU48" s="269"/>
    </row>
    <row r="49" spans="120:125">
      <c r="DU49" s="269"/>
    </row>
    <row r="50" spans="120:125">
      <c r="DU50" s="269"/>
    </row>
    <row r="51" spans="120:125">
      <c r="DP51" s="269"/>
      <c r="DQ51" s="269"/>
      <c r="DR51" s="269"/>
      <c r="DS51" s="269"/>
      <c r="DT51" s="269"/>
      <c r="DU51" s="269"/>
    </row>
    <row r="52" spans="120:125"/>
    <row r="53" spans="120:125"/>
    <row r="54" spans="120:125">
      <c r="DU54" s="269"/>
    </row>
    <row r="55" spans="120:125"/>
    <row r="56" spans="120:125"/>
    <row r="57" spans="120:125"/>
    <row r="58" spans="120:125">
      <c r="DU58" s="269"/>
    </row>
    <row r="59" spans="120:125"/>
    <row r="60" spans="120:125"/>
    <row r="61" spans="120:125"/>
    <row r="62" spans="120:125"/>
    <row r="63" spans="120:125">
      <c r="DU63" s="269"/>
    </row>
    <row r="64" spans="120:125">
      <c r="DT64" s="269"/>
      <c r="DU64" s="269"/>
    </row>
    <row r="65" spans="123:125"/>
    <row r="66" spans="123:125"/>
    <row r="67" spans="123:125"/>
    <row r="68" spans="123:125"/>
    <row r="69" spans="123:125">
      <c r="DS69" s="269"/>
      <c r="DT69" s="269"/>
      <c r="DU69" s="269"/>
    </row>
    <row r="70" spans="123:125"/>
    <row r="71" spans="123:125"/>
    <row r="72" spans="123:125"/>
    <row r="73" spans="123:125"/>
    <row r="74" spans="123:125"/>
    <row r="75" spans="123:125"/>
    <row r="76" spans="123:125"/>
    <row r="77" spans="123:125"/>
    <row r="78" spans="123:125"/>
    <row r="79" spans="123:125"/>
    <row r="80" spans="123:125"/>
    <row r="81" spans="116:125"/>
    <row r="82" spans="116:125">
      <c r="DL82" s="269"/>
    </row>
    <row r="83" spans="116:125">
      <c r="DM83" s="269"/>
      <c r="DN83" s="269"/>
      <c r="DO83" s="269"/>
      <c r="DP83" s="269"/>
      <c r="DQ83" s="269"/>
      <c r="DR83" s="269"/>
      <c r="DS83" s="269"/>
      <c r="DT83" s="269"/>
      <c r="DU83" s="269"/>
    </row>
    <row r="84" spans="116:125"/>
    <row r="85" spans="116:125"/>
    <row r="86" spans="116:125"/>
    <row r="87" spans="116:125"/>
    <row r="88" spans="116:125">
      <c r="DU88" s="269"/>
    </row>
    <row r="89" spans="116:125"/>
    <row r="90" spans="116:125"/>
    <row r="91" spans="116:125"/>
    <row r="92" spans="116:125" ht="13.5" customHeight="1"/>
    <row r="93" spans="116:125" ht="13.5" customHeight="1"/>
    <row r="94" spans="116:125" ht="13.5" customHeight="1">
      <c r="DS94" s="269"/>
      <c r="DT94" s="269"/>
      <c r="DU94" s="269"/>
    </row>
    <row r="95" spans="116:125" ht="13.5" customHeight="1">
      <c r="DU95" s="269"/>
    </row>
    <row r="96" spans="116:125" ht="13.5" customHeight="1"/>
    <row r="97" spans="124:125" ht="13.5" customHeight="1"/>
    <row r="98" spans="124:125" ht="13.5" customHeight="1"/>
    <row r="99" spans="124:125" ht="13.5" customHeight="1"/>
    <row r="100" spans="124:125" ht="13.5" customHeight="1"/>
    <row r="101" spans="124:125" ht="13.5" customHeight="1">
      <c r="DU101" s="269"/>
    </row>
    <row r="102" spans="124:125" ht="13.5" customHeight="1"/>
    <row r="103" spans="124:125" ht="13.5" customHeight="1"/>
    <row r="104" spans="124:125" ht="13.5" customHeight="1">
      <c r="DT104" s="269"/>
      <c r="DU104" s="26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9" t="s">
        <v>560</v>
      </c>
    </row>
    <row r="117" spans="125:125" ht="13.5" hidden="1" customHeight="1"/>
    <row r="118" spans="125:125" ht="13.5" hidden="1" customHeight="1"/>
    <row r="119" spans="125:125" ht="13.5" hidden="1" customHeight="1"/>
    <row r="120" spans="125:125" ht="13.5" hidden="1" customHeight="1"/>
    <row r="121" spans="125:125" ht="13.5" hidden="1" customHeight="1">
      <c r="DU121" s="26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qYpUPh0a3P/3tcVrvFUgh5cU1aKNwlAFXZ6fp4aeRzk0NS0OFdOAis7kogCK57plU2R4/tqiCiR0apVOpZr0A==" saltValue="c2xwALCJByZt0RZoMeJ1+Q==" spinCount="100000" sheet="1" objects="1" scenarios="1"/>
  <dataConsolidate/>
  <phoneticPr fontId="2"/>
  <pageMargins left="0.70866141732283472" right="0.70866141732283472" top="0.74803149606299213" bottom="0.74803149606299213" header="0.31496062992125984" footer="0.31496062992125984"/>
  <pageSetup paperSize="8" scale="51" fitToWidth="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85" zoomScaleNormal="85" zoomScaleSheetLayoutView="55" workbookViewId="0">
      <selection activeCell="B32" sqref="B32:Q32"/>
    </sheetView>
  </sheetViews>
  <sheetFormatPr defaultColWidth="0" defaultRowHeight="13.5" customHeight="1" zeroHeight="1"/>
  <cols>
    <col min="1" max="125" width="2.5" style="270" customWidth="1"/>
    <col min="126" max="142" width="0" style="269" hidden="1" customWidth="1"/>
    <col min="143" max="16384" width="9" style="269" hidden="1"/>
  </cols>
  <sheetData>
    <row r="1" spans="1:125" ht="13.5" customHeigh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c r="B2" s="269"/>
      <c r="T2" s="269"/>
    </row>
    <row r="3" spans="1:12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9"/>
      <c r="G33" s="269"/>
      <c r="I33" s="269"/>
    </row>
    <row r="34" spans="2:125">
      <c r="C34" s="269"/>
      <c r="P34" s="269"/>
      <c r="R34" s="269"/>
      <c r="U34" s="269"/>
    </row>
    <row r="35" spans="2:12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c r="F36" s="269"/>
      <c r="H36" s="269"/>
      <c r="J36" s="269"/>
      <c r="K36" s="269"/>
      <c r="L36" s="269"/>
      <c r="M36" s="269"/>
      <c r="N36" s="269"/>
      <c r="O36" s="269"/>
      <c r="Q36" s="269"/>
      <c r="S36" s="269"/>
      <c r="V36" s="269"/>
    </row>
    <row r="37" spans="2:125"/>
    <row r="38" spans="2:125"/>
    <row r="39" spans="2:125"/>
    <row r="40" spans="2:125">
      <c r="U40" s="269"/>
    </row>
    <row r="41" spans="2:125">
      <c r="R41" s="269"/>
    </row>
    <row r="42" spans="2:12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c r="Q43" s="269"/>
      <c r="S43" s="269"/>
      <c r="V43" s="26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ZobGVWD01NAlG+RDDpy1Op1uFBXkadl9n4sbvrpBDMIH79e9S3HsyWMgcNw/Kyk3mJRFHxbbFNR4qqCLDdWw==" saltValue="oj1YiXjOC92Wc1QNhMJesw==" spinCount="100000" sheet="1" objects="1" scenarios="1"/>
  <dataConsolidate/>
  <phoneticPr fontId="2"/>
  <pageMargins left="0.59055118110236227" right="0" top="0.59055118110236227" bottom="0.59055118110236227" header="0.39370078740157483" footer="0.39370078740157483"/>
  <pageSetup paperSize="8" scale="53"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B32" sqref="B32:Q3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74" t="s">
        <v>3</v>
      </c>
      <c r="D47" s="1174"/>
      <c r="E47" s="1175"/>
      <c r="F47" s="11">
        <v>22.53</v>
      </c>
      <c r="G47" s="12">
        <v>18.78</v>
      </c>
      <c r="H47" s="12">
        <v>27.56</v>
      </c>
      <c r="I47" s="12">
        <v>30.2</v>
      </c>
      <c r="J47" s="13">
        <v>32.07</v>
      </c>
    </row>
    <row r="48" spans="2:10" ht="57.75" customHeight="1">
      <c r="B48" s="14"/>
      <c r="C48" s="1176" t="s">
        <v>4</v>
      </c>
      <c r="D48" s="1176"/>
      <c r="E48" s="1177"/>
      <c r="F48" s="15">
        <v>4.84</v>
      </c>
      <c r="G48" s="16">
        <v>8.9</v>
      </c>
      <c r="H48" s="16">
        <v>12.79</v>
      </c>
      <c r="I48" s="16">
        <v>12.77</v>
      </c>
      <c r="J48" s="17">
        <v>9.6300000000000008</v>
      </c>
    </row>
    <row r="49" spans="2:10" ht="57.75" customHeight="1" thickBot="1">
      <c r="B49" s="18"/>
      <c r="C49" s="1178" t="s">
        <v>5</v>
      </c>
      <c r="D49" s="1178"/>
      <c r="E49" s="1179"/>
      <c r="F49" s="19">
        <v>4.87</v>
      </c>
      <c r="G49" s="20">
        <v>0.41</v>
      </c>
      <c r="H49" s="20">
        <v>15.73</v>
      </c>
      <c r="I49" s="20">
        <v>2.56</v>
      </c>
      <c r="J49" s="21" t="s">
        <v>567</v>
      </c>
    </row>
    <row r="50" spans="2:10" ht="13.5" customHeight="1"/>
    <row r="51" spans="2:10" ht="13.5" hidden="1" customHeight="1"/>
    <row r="52" spans="2:10" ht="13.5" hidden="1" customHeight="1"/>
    <row r="53" spans="2:10" ht="13.5" hidden="1" customHeight="1"/>
  </sheetData>
  <sheetProtection algorithmName="SHA-512" hashValue="wEeffEQiRKx9ZCk7gyP3PJLOtbK0ePAxBmyEvYX8XbbNn+BacZMkoKNgnz9r/rgRv1bAAvFrUkVjne7ve1bObw==" saltValue="8ZPsuStlFFZiC/Dqe6pCew=="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8" orientation="landscape" horizontalDpi="12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2019-03-13T06:05:46Z</cp:lastPrinted>
  <dcterms:created xsi:type="dcterms:W3CDTF">2019-02-14T01:34:22Z</dcterms:created>
  <dcterms:modified xsi:type="dcterms:W3CDTF">2019-03-18T05:42:22Z</dcterms:modified>
  <cp:category/>
</cp:coreProperties>
</file>